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2/"/>
    </mc:Choice>
  </mc:AlternateContent>
  <xr:revisionPtr revIDLastSave="0" documentId="13_ncr:1_{0ED7A9A4-7ADD-8546-83C1-9F0507F23B61}" xr6:coauthVersionLast="47" xr6:coauthVersionMax="47" xr10:uidLastSave="{00000000-0000-0000-0000-000000000000}"/>
  <bookViews>
    <workbookView xWindow="0" yWindow="0" windowWidth="28800" windowHeight="18000" xr2:uid="{FCFB23FB-ADB1-624C-8C4C-11FC387B9F13}"/>
  </bookViews>
  <sheets>
    <sheet name="RESUMEN" sheetId="3" r:id="rId1"/>
    <sheet name="NIQUEL" sheetId="1" r:id="rId2"/>
    <sheet name="METALES PRECIOSOS" sheetId="10" r:id="rId3"/>
    <sheet name="ESMERALDAS" sheetId="11" r:id="rId4"/>
    <sheet name="HIERRO" sheetId="7" r:id="rId5"/>
    <sheet name="SAL" sheetId="8" r:id="rId6"/>
    <sheet name="AZUFRE YESO ROCA FOSFORICA" sheetId="9" r:id="rId7"/>
  </sheets>
  <definedNames>
    <definedName name="_xlnm._FilterDatabase" localSheetId="6" hidden="1">'AZUFRE YESO ROCA FOSFORICA'!$B$12:$AD$23</definedName>
    <definedName name="_xlnm._FilterDatabase" localSheetId="3" hidden="1">ESMERALDAS!$B$14:$AD$24</definedName>
    <definedName name="_xlnm._FilterDatabase" localSheetId="4" hidden="1">HIERRO!$B$12:$I$19</definedName>
    <definedName name="_xlnm._FilterDatabase" localSheetId="2" hidden="1">'METALES PRECIOSOS'!$B$12:$AD$283</definedName>
    <definedName name="_xlnm._FilterDatabase" localSheetId="1" hidden="1">NIQUEL!$B$12:$I$16</definedName>
    <definedName name="_xlnm._FilterDatabase" localSheetId="0" hidden="1">RESUMEN!$B$12:$I$30</definedName>
    <definedName name="_xlnm._FilterDatabase" localSheetId="5" hidden="1">SAL!$B$12:$I$18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9" l="1"/>
  <c r="J21" i="9"/>
  <c r="J22" i="9"/>
  <c r="J23" i="9"/>
  <c r="J14" i="9" l="1"/>
  <c r="J15" i="9"/>
  <c r="J16" i="9"/>
  <c r="J17" i="9"/>
  <c r="J18" i="9"/>
  <c r="I13" i="7" l="1"/>
  <c r="I14" i="7"/>
  <c r="I15" i="7"/>
  <c r="I16" i="7"/>
  <c r="I17" i="7"/>
  <c r="I18" i="7"/>
  <c r="I19" i="7"/>
  <c r="J15" i="11"/>
  <c r="J16" i="11"/>
  <c r="J17" i="11"/>
  <c r="J18" i="11"/>
  <c r="J19" i="11"/>
  <c r="J20" i="11"/>
  <c r="J21" i="11"/>
  <c r="J22" i="11"/>
  <c r="J23" i="11"/>
  <c r="J24" i="11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64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19" i="9" l="1"/>
  <c r="I25" i="11"/>
  <c r="H25" i="11"/>
  <c r="G25" i="11"/>
  <c r="F25" i="11"/>
  <c r="I284" i="10"/>
  <c r="H284" i="10"/>
  <c r="G284" i="10"/>
  <c r="F284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28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H30" i="3"/>
  <c r="G30" i="3"/>
  <c r="F30" i="3"/>
  <c r="E30" i="3"/>
  <c r="I28" i="3"/>
  <c r="I30" i="3" s="1"/>
  <c r="I29" i="3"/>
  <c r="I27" i="3"/>
  <c r="H26" i="3"/>
  <c r="G26" i="3"/>
  <c r="F26" i="3"/>
  <c r="E26" i="3"/>
  <c r="I25" i="3"/>
  <c r="I26" i="3" s="1"/>
  <c r="H24" i="3"/>
  <c r="G24" i="3"/>
  <c r="F24" i="3"/>
  <c r="E24" i="3"/>
  <c r="I23" i="3"/>
  <c r="I24" i="3" s="1"/>
  <c r="I20" i="3"/>
  <c r="I21" i="3"/>
  <c r="I19" i="3"/>
  <c r="H22" i="3"/>
  <c r="G22" i="3"/>
  <c r="F22" i="3"/>
  <c r="E22" i="3"/>
  <c r="I22" i="3" l="1"/>
  <c r="J284" i="10"/>
  <c r="J25" i="11"/>
  <c r="H18" i="3"/>
  <c r="G18" i="3"/>
  <c r="F18" i="3"/>
  <c r="E18" i="3"/>
  <c r="E14" i="3"/>
  <c r="F14" i="3"/>
  <c r="G14" i="3"/>
  <c r="H14" i="3"/>
  <c r="I15" i="3"/>
  <c r="I16" i="3"/>
  <c r="I17" i="3"/>
  <c r="I18" i="3" l="1"/>
  <c r="J13" i="9"/>
  <c r="I24" i="9"/>
  <c r="G24" i="9"/>
  <c r="F24" i="9"/>
  <c r="I14" i="8"/>
  <c r="I15" i="8"/>
  <c r="I16" i="8"/>
  <c r="I17" i="8"/>
  <c r="I18" i="8"/>
  <c r="H19" i="8"/>
  <c r="G19" i="8"/>
  <c r="F19" i="8"/>
  <c r="E19" i="8"/>
  <c r="I13" i="8"/>
  <c r="G20" i="7"/>
  <c r="J24" i="9" l="1"/>
  <c r="H24" i="9"/>
  <c r="I19" i="8"/>
  <c r="H20" i="7"/>
  <c r="F20" i="7"/>
  <c r="E20" i="7"/>
  <c r="I20" i="7"/>
  <c r="I14" i="1" l="1"/>
  <c r="I15" i="1"/>
  <c r="I16" i="1"/>
  <c r="I13" i="1"/>
  <c r="E17" i="1"/>
  <c r="F17" i="1"/>
  <c r="G17" i="1"/>
  <c r="H17" i="1"/>
  <c r="I13" i="3"/>
  <c r="I14" i="3" s="1"/>
  <c r="I17" i="1" l="1"/>
</calcChain>
</file>

<file path=xl/sharedStrings.xml><?xml version="1.0" encoding="utf-8"?>
<sst xmlns="http://schemas.openxmlformats.org/spreadsheetml/2006/main" count="1375" uniqueCount="380">
  <si>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</si>
  <si>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</si>
  <si>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</si>
  <si>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</si>
  <si>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</si>
  <si>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</si>
  <si>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</si>
  <si>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</si>
  <si>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</si>
  <si>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</si>
  <si>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</si>
  <si>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Antioquia</t>
  </si>
  <si>
    <t>CÓDIGO DANE MUNICIPIO</t>
  </si>
  <si>
    <t>Iza</t>
  </si>
  <si>
    <t>Paz de Rio</t>
  </si>
  <si>
    <t>Samaca</t>
  </si>
  <si>
    <t>Sogamoso</t>
  </si>
  <si>
    <t>Boyaca</t>
  </si>
  <si>
    <t>Buenos Aires</t>
  </si>
  <si>
    <t>Cauca</t>
  </si>
  <si>
    <t>Puerto Libertador</t>
  </si>
  <si>
    <t>Cundinamarca</t>
  </si>
  <si>
    <t>La Guajira</t>
  </si>
  <si>
    <t>Sardinata</t>
  </si>
  <si>
    <t>Norte de Santander</t>
  </si>
  <si>
    <t>Santander</t>
  </si>
  <si>
    <t>TOTALES</t>
  </si>
  <si>
    <t>Cordoba</t>
  </si>
  <si>
    <t xml:space="preserve">Notas: </t>
  </si>
  <si>
    <t xml:space="preserve">* La información presentada aquí no corresponde a la producción total de minerales explotados a la fecha de corte. </t>
  </si>
  <si>
    <t>Montelibano</t>
  </si>
  <si>
    <t>Planeta Rica</t>
  </si>
  <si>
    <t>San Jose de Ure</t>
  </si>
  <si>
    <t>VOLÚMENES DE EXPLOTACIÓN DE NÍQUEL ASOCIADOS A PAGOS DE REGALÍAS AÑO 2022 - Libras</t>
  </si>
  <si>
    <t>Abriaqui</t>
  </si>
  <si>
    <t>Amalfi</t>
  </si>
  <si>
    <t>Andes</t>
  </si>
  <si>
    <t>Anori</t>
  </si>
  <si>
    <t>Anza</t>
  </si>
  <si>
    <t>Apartado</t>
  </si>
  <si>
    <t>Barbosa - Antioquia</t>
  </si>
  <si>
    <t>Bello</t>
  </si>
  <si>
    <t>Briceño - Antioquia</t>
  </si>
  <si>
    <t>Buritica</t>
  </si>
  <si>
    <t>Caceres</t>
  </si>
  <si>
    <t>Cañasgordas</t>
  </si>
  <si>
    <t>Caracoli</t>
  </si>
  <si>
    <t>Carolina</t>
  </si>
  <si>
    <t>Caucasia</t>
  </si>
  <si>
    <t>Cisneros</t>
  </si>
  <si>
    <t>Cocorna</t>
  </si>
  <si>
    <t>Dabeiba</t>
  </si>
  <si>
    <t>Don Matias</t>
  </si>
  <si>
    <t>El Bagre</t>
  </si>
  <si>
    <t>Frontino</t>
  </si>
  <si>
    <t>Girardota</t>
  </si>
  <si>
    <t>Gomez Plata</t>
  </si>
  <si>
    <t>La Pintada</t>
  </si>
  <si>
    <t>Maceo</t>
  </si>
  <si>
    <t>Mutata</t>
  </si>
  <si>
    <t>Nechi</t>
  </si>
  <si>
    <t>Puerto Berrio</t>
  </si>
  <si>
    <t>Puerto Nare</t>
  </si>
  <si>
    <t>Remedios</t>
  </si>
  <si>
    <t>San Rafael</t>
  </si>
  <si>
    <t>San Roque</t>
  </si>
  <si>
    <t>Santa Rosa de Osos</t>
  </si>
  <si>
    <t>Santafe de Antioquia</t>
  </si>
  <si>
    <t>Santo Domingo</t>
  </si>
  <si>
    <t>Segovia</t>
  </si>
  <si>
    <t>Taraza</t>
  </si>
  <si>
    <t>Valdivia</t>
  </si>
  <si>
    <t>Valparaiso - Antioquia</t>
  </si>
  <si>
    <t>Vegachi</t>
  </si>
  <si>
    <t>Yali</t>
  </si>
  <si>
    <t>Yolombo</t>
  </si>
  <si>
    <t>Zaragoza</t>
  </si>
  <si>
    <t>Achi</t>
  </si>
  <si>
    <t>Altos del Rosario</t>
  </si>
  <si>
    <t>Arenal</t>
  </si>
  <si>
    <t>Barranco de Loba</t>
  </si>
  <si>
    <t>Cordoba - Bolivar</t>
  </si>
  <si>
    <t>Hatillo de Loba</t>
  </si>
  <si>
    <t>Magangue</t>
  </si>
  <si>
    <t>Margarita</t>
  </si>
  <si>
    <t>Montecristo</t>
  </si>
  <si>
    <t>Morales - Bolivar</t>
  </si>
  <si>
    <t>Norosi</t>
  </si>
  <si>
    <t>Regidor</t>
  </si>
  <si>
    <t>Rio Viejo</t>
  </si>
  <si>
    <t>San Jacinto del Cauca</t>
  </si>
  <si>
    <t>San Martin de Loba</t>
  </si>
  <si>
    <t>Santa Rosa del Sur</t>
  </si>
  <si>
    <t>Simiti</t>
  </si>
  <si>
    <t>Caldas</t>
  </si>
  <si>
    <t>Anserma</t>
  </si>
  <si>
    <t>Chinchina</t>
  </si>
  <si>
    <t>La Dorada</t>
  </si>
  <si>
    <t>Manizales</t>
  </si>
  <si>
    <t>Marmato</t>
  </si>
  <si>
    <t>Palestina - Caldas</t>
  </si>
  <si>
    <t>Riosucio - Caldas</t>
  </si>
  <si>
    <t>Supia</t>
  </si>
  <si>
    <t>Victoria</t>
  </si>
  <si>
    <t>Solano</t>
  </si>
  <si>
    <t>Atrato</t>
  </si>
  <si>
    <t>Bagado</t>
  </si>
  <si>
    <t>Certegui</t>
  </si>
  <si>
    <t>Condoto</t>
  </si>
  <si>
    <t>El Canton del San Pablo</t>
  </si>
  <si>
    <t>Istmina</t>
  </si>
  <si>
    <t>Lloro</t>
  </si>
  <si>
    <t>Medio Atrato</t>
  </si>
  <si>
    <t>Medio San Juan</t>
  </si>
  <si>
    <t>Novita</t>
  </si>
  <si>
    <t>Nuqui</t>
  </si>
  <si>
    <t>Quibdo</t>
  </si>
  <si>
    <t>Rio Iro</t>
  </si>
  <si>
    <t>Rio Quito</t>
  </si>
  <si>
    <t>Sipi</t>
  </si>
  <si>
    <t>Tado</t>
  </si>
  <si>
    <t>Union Panamericana</t>
  </si>
  <si>
    <t>Ayapel</t>
  </si>
  <si>
    <t>Buenavista - Cordoba</t>
  </si>
  <si>
    <t>Inirida</t>
  </si>
  <si>
    <t>Huila</t>
  </si>
  <si>
    <t>Aipe</t>
  </si>
  <si>
    <t>Campoalegre</t>
  </si>
  <si>
    <t>Garzon</t>
  </si>
  <si>
    <t>Iquira</t>
  </si>
  <si>
    <t>Neiva</t>
  </si>
  <si>
    <t>Palermo</t>
  </si>
  <si>
    <t>Rivera</t>
  </si>
  <si>
    <t>Tesalia</t>
  </si>
  <si>
    <t>Nariño</t>
  </si>
  <si>
    <t>Barbacoas</t>
  </si>
  <si>
    <t>La Llanada</t>
  </si>
  <si>
    <t>Los Andes</t>
  </si>
  <si>
    <t>Roberto Payan</t>
  </si>
  <si>
    <t>Santa Barbara - Nariño</t>
  </si>
  <si>
    <t>Risaralda</t>
  </si>
  <si>
    <t>Mistrato</t>
  </si>
  <si>
    <t>Quinchia</t>
  </si>
  <si>
    <t>Sucre</t>
  </si>
  <si>
    <t>Sucre - Sucre</t>
  </si>
  <si>
    <t>Tolima</t>
  </si>
  <si>
    <t>Anzoategui</t>
  </si>
  <si>
    <t>Ataco</t>
  </si>
  <si>
    <t>Chaparral</t>
  </si>
  <si>
    <t>Coyaima</t>
  </si>
  <si>
    <t>Falan</t>
  </si>
  <si>
    <t>Lerida</t>
  </si>
  <si>
    <t>Libano</t>
  </si>
  <si>
    <t>Mariquita</t>
  </si>
  <si>
    <t>Ortega</t>
  </si>
  <si>
    <t>Caquetá</t>
  </si>
  <si>
    <t>El Tambo - Cauca</t>
  </si>
  <si>
    <t>Guapi</t>
  </si>
  <si>
    <t>La Sierra</t>
  </si>
  <si>
    <t>Rosas</t>
  </si>
  <si>
    <t>Suarez - Cauca</t>
  </si>
  <si>
    <t>Timbiqui</t>
  </si>
  <si>
    <t>Matanza</t>
  </si>
  <si>
    <t>Rionegro - Santander</t>
  </si>
  <si>
    <t>Surata</t>
  </si>
  <si>
    <t>Vetas</t>
  </si>
  <si>
    <t>TOTAL ORO AÑO 2022</t>
  </si>
  <si>
    <t>VOLÚMENES DE EXPLOTACIÓN DE ESMERALDAS ASOCIADOS A PAGOS DE REGALÍAS AÑO 2022 - Quilates</t>
  </si>
  <si>
    <t>VOLÚMENES DE EXPLOTACIÓN DE METALES PRECIOSOS ASOCIADOS A PAGOS DE REGALÍAS AÑO 2022 - Gramos</t>
  </si>
  <si>
    <t>Maripi</t>
  </si>
  <si>
    <t>Muzo</t>
  </si>
  <si>
    <t>Quipama</t>
  </si>
  <si>
    <t>San Pablo de Borbur</t>
  </si>
  <si>
    <t>Gachala</t>
  </si>
  <si>
    <t>Ubala</t>
  </si>
  <si>
    <t>VOLÚMENES DE EXPLOTACIÓN DE HIERRO ASOCIADOS A PAGOS DE REGALÍAS AÑO 2022 - Toneladas</t>
  </si>
  <si>
    <t>Guayata</t>
  </si>
  <si>
    <t>Paez-Cauca</t>
  </si>
  <si>
    <t>Dibulla</t>
  </si>
  <si>
    <t>VOLÚMENES DE EXPLOTACIÓN DE SAL ASOCIADOS A PAGOS DE REGALÍAS AÑO 2022 - Toneladas</t>
  </si>
  <si>
    <t>Sesquile</t>
  </si>
  <si>
    <t>Paicol</t>
  </si>
  <si>
    <t>Uribia</t>
  </si>
  <si>
    <t>Los Santos</t>
  </si>
  <si>
    <t>Villanueva - Santander</t>
  </si>
  <si>
    <t>Zapatoca</t>
  </si>
  <si>
    <t>MINERAL</t>
  </si>
  <si>
    <t>CLASIFICACIÓN MINERAL</t>
  </si>
  <si>
    <t>Níquel</t>
  </si>
  <si>
    <t>Niquel</t>
  </si>
  <si>
    <t>UNIDAD DE MEDIDA</t>
  </si>
  <si>
    <t>Libras (lb)</t>
  </si>
  <si>
    <t>Metales preciosos</t>
  </si>
  <si>
    <t>Oro</t>
  </si>
  <si>
    <t>Plata</t>
  </si>
  <si>
    <t>Platino</t>
  </si>
  <si>
    <t>SUBTOTAL NÍQUEL</t>
  </si>
  <si>
    <t>SUBTOTAL METALES PRECIOSOS</t>
  </si>
  <si>
    <t>Esmeraldas</t>
  </si>
  <si>
    <t>En bruto</t>
  </si>
  <si>
    <t>Engastadas</t>
  </si>
  <si>
    <t>Talladas</t>
  </si>
  <si>
    <t>Hierro</t>
  </si>
  <si>
    <t>SUBTOTAL Hierro</t>
  </si>
  <si>
    <t>Gramos (g)</t>
  </si>
  <si>
    <t>Quilates (ct)</t>
  </si>
  <si>
    <t>Toneladas (tn)</t>
  </si>
  <si>
    <t>Sal</t>
  </si>
  <si>
    <t>SUBTOTAL Sal</t>
  </si>
  <si>
    <t>Azufre</t>
  </si>
  <si>
    <t>Roca Fosfórica</t>
  </si>
  <si>
    <t>Azufre - Roca - Yeso</t>
  </si>
  <si>
    <t>Yeso</t>
  </si>
  <si>
    <t>VOLÚMENES DE EXPLOTACIÓN DE MINERALES ASOCIADOS A PAGOS DE REGALÍAS AÑO 2022</t>
  </si>
  <si>
    <t>CLASIFICACÓN MINERAL</t>
  </si>
  <si>
    <t>Esmeraldas en bruto</t>
  </si>
  <si>
    <t>Esmeraldas talladas</t>
  </si>
  <si>
    <t>Roca fosforica</t>
  </si>
  <si>
    <t>ND</t>
  </si>
  <si>
    <t>VOLÚMENES DE EXPLOTACIÓN DE AZUFRE, ROCA FOSFÓRICA Y YESO ASOCIADOS A PAGOS DE REGALÍAS AÑO 2022 - Toneladas</t>
  </si>
  <si>
    <t xml:space="preserve">* ND - No se tiene información de explotación de mineral asociados a pagos de Regalías a esa fecha. </t>
  </si>
  <si>
    <t xml:space="preserve">* La información presentada aquí es preliminar y es dinámica ya que corresponde al volumen de explotación de minerales asociados sobre los cuales los titulares mineros pagan Regalías. 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</si>
  <si>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</si>
  <si>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FECHA DE ACTUALIZACIÓN: 10 DE MAYO DE 2023</t>
  </si>
  <si>
    <t>Meta</t>
  </si>
  <si>
    <t>Cubarral</t>
  </si>
  <si>
    <t>Bolívar</t>
  </si>
  <si>
    <t>Chocó</t>
  </si>
  <si>
    <t>Córdoba</t>
  </si>
  <si>
    <t>Guainía</t>
  </si>
  <si>
    <t>Boyacá</t>
  </si>
  <si>
    <t>Cesar</t>
  </si>
  <si>
    <t>Valledupar</t>
  </si>
  <si>
    <t>Nemocon</t>
  </si>
  <si>
    <t>Zipaquira</t>
  </si>
  <si>
    <t>Capitanejo</t>
  </si>
  <si>
    <t>25486</t>
  </si>
  <si>
    <t>25736</t>
  </si>
  <si>
    <t>25899</t>
  </si>
  <si>
    <t>15325</t>
  </si>
  <si>
    <t>15537</t>
  </si>
  <si>
    <t>19517</t>
  </si>
  <si>
    <t>20001</t>
  </si>
  <si>
    <t>23466</t>
  </si>
  <si>
    <t>25839</t>
  </si>
  <si>
    <t>44090</t>
  </si>
  <si>
    <t>15442</t>
  </si>
  <si>
    <t>15480</t>
  </si>
  <si>
    <t>15580</t>
  </si>
  <si>
    <t>15681</t>
  </si>
  <si>
    <t>25293</t>
  </si>
  <si>
    <t>05004</t>
  </si>
  <si>
    <t>05031</t>
  </si>
  <si>
    <t>05034</t>
  </si>
  <si>
    <t>05040</t>
  </si>
  <si>
    <t>05044</t>
  </si>
  <si>
    <t>05045</t>
  </si>
  <si>
    <t>05079</t>
  </si>
  <si>
    <t>05088</t>
  </si>
  <si>
    <t>05107</t>
  </si>
  <si>
    <t>05113</t>
  </si>
  <si>
    <t>05120</t>
  </si>
  <si>
    <t>05138</t>
  </si>
  <si>
    <t>05142</t>
  </si>
  <si>
    <t>05150</t>
  </si>
  <si>
    <t>05154</t>
  </si>
  <si>
    <t>05190</t>
  </si>
  <si>
    <t>05197</t>
  </si>
  <si>
    <t>05234</t>
  </si>
  <si>
    <t>05237</t>
  </si>
  <si>
    <t>05250</t>
  </si>
  <si>
    <t>05284</t>
  </si>
  <si>
    <t>05308</t>
  </si>
  <si>
    <t>05310</t>
  </si>
  <si>
    <t>05390</t>
  </si>
  <si>
    <t>05425</t>
  </si>
  <si>
    <t>05480</t>
  </si>
  <si>
    <t>05495</t>
  </si>
  <si>
    <t>05579</t>
  </si>
  <si>
    <t>05585</t>
  </si>
  <si>
    <t>05604</t>
  </si>
  <si>
    <t>05667</t>
  </si>
  <si>
    <t>05670</t>
  </si>
  <si>
    <t>05686</t>
  </si>
  <si>
    <t>05042</t>
  </si>
  <si>
    <t>05690</t>
  </si>
  <si>
    <t>05736</t>
  </si>
  <si>
    <t>05790</t>
  </si>
  <si>
    <t>05854</t>
  </si>
  <si>
    <t>05856</t>
  </si>
  <si>
    <t>05858</t>
  </si>
  <si>
    <t>05885</t>
  </si>
  <si>
    <t>05890</t>
  </si>
  <si>
    <t>05895</t>
  </si>
  <si>
    <t>13006</t>
  </si>
  <si>
    <t>13030</t>
  </si>
  <si>
    <t>13042</t>
  </si>
  <si>
    <t>13074</t>
  </si>
  <si>
    <t>13212</t>
  </si>
  <si>
    <t>13300</t>
  </si>
  <si>
    <t>13430</t>
  </si>
  <si>
    <t>13440</t>
  </si>
  <si>
    <t>13458</t>
  </si>
  <si>
    <t>13473</t>
  </si>
  <si>
    <t>13490</t>
  </si>
  <si>
    <t>13580</t>
  </si>
  <si>
    <t>13600</t>
  </si>
  <si>
    <t>13655</t>
  </si>
  <si>
    <t>13667</t>
  </si>
  <si>
    <t>13688</t>
  </si>
  <si>
    <t>13744</t>
  </si>
  <si>
    <t>17042</t>
  </si>
  <si>
    <t>17174</t>
  </si>
  <si>
    <t>17380</t>
  </si>
  <si>
    <t>17001</t>
  </si>
  <si>
    <t>17442</t>
  </si>
  <si>
    <t>17524</t>
  </si>
  <si>
    <t>17614</t>
  </si>
  <si>
    <t>17777</t>
  </si>
  <si>
    <t>17867</t>
  </si>
  <si>
    <t>18756</t>
  </si>
  <si>
    <t>19110</t>
  </si>
  <si>
    <t>19256</t>
  </si>
  <si>
    <t>19318</t>
  </si>
  <si>
    <t>19392</t>
  </si>
  <si>
    <t>19622</t>
  </si>
  <si>
    <t>19780</t>
  </si>
  <si>
    <t>19809</t>
  </si>
  <si>
    <t>27050</t>
  </si>
  <si>
    <t>27073</t>
  </si>
  <si>
    <t>27160</t>
  </si>
  <si>
    <t>27205</t>
  </si>
  <si>
    <t>27135</t>
  </si>
  <si>
    <t>27361</t>
  </si>
  <si>
    <t>27413</t>
  </si>
  <si>
    <t>27425</t>
  </si>
  <si>
    <t>27450</t>
  </si>
  <si>
    <t>27491</t>
  </si>
  <si>
    <t>27495</t>
  </si>
  <si>
    <t>27001</t>
  </si>
  <si>
    <t>27580</t>
  </si>
  <si>
    <t>27600</t>
  </si>
  <si>
    <t>27745</t>
  </si>
  <si>
    <t>27787</t>
  </si>
  <si>
    <t>27810</t>
  </si>
  <si>
    <t>23068</t>
  </si>
  <si>
    <t>23079</t>
  </si>
  <si>
    <t>23580</t>
  </si>
  <si>
    <t>23682</t>
  </si>
  <si>
    <t>94001</t>
  </si>
  <si>
    <t>41016</t>
  </si>
  <si>
    <t>41132</t>
  </si>
  <si>
    <t>41298</t>
  </si>
  <si>
    <t>41357</t>
  </si>
  <si>
    <t>41001</t>
  </si>
  <si>
    <t>41524</t>
  </si>
  <si>
    <t>41615</t>
  </si>
  <si>
    <t>41797</t>
  </si>
  <si>
    <t>50223</t>
  </si>
  <si>
    <t>52079</t>
  </si>
  <si>
    <t>52385</t>
  </si>
  <si>
    <t>52418</t>
  </si>
  <si>
    <t>52621</t>
  </si>
  <si>
    <t>52696</t>
  </si>
  <si>
    <t>66456</t>
  </si>
  <si>
    <t>66594</t>
  </si>
  <si>
    <t>68444</t>
  </si>
  <si>
    <t>68615</t>
  </si>
  <si>
    <t>68780</t>
  </si>
  <si>
    <t>68867</t>
  </si>
  <si>
    <t>70771</t>
  </si>
  <si>
    <t>73043</t>
  </si>
  <si>
    <t>73067</t>
  </si>
  <si>
    <t>73168</t>
  </si>
  <si>
    <t>73217</t>
  </si>
  <si>
    <t>73270</t>
  </si>
  <si>
    <t>73408</t>
  </si>
  <si>
    <t>73411</t>
  </si>
  <si>
    <t>73443</t>
  </si>
  <si>
    <t>73504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</si>
</sst>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24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/>
    </xf>
    <xf numFmtId="41" fontId="10" fillId="4" borderId="23" xfId="0" applyNumberFormat="1" applyFont="1" applyFill="1" applyBorder="1" applyAlignment="1">
      <alignment horizontal="center" vertical="center"/>
    </xf>
    <xf numFmtId="41" fontId="10" fillId="4" borderId="24" xfId="0" applyNumberFormat="1" applyFont="1" applyFill="1" applyBorder="1" applyAlignment="1">
      <alignment horizontal="center" vertical="center"/>
    </xf>
    <xf numFmtId="41" fontId="10" fillId="4" borderId="22" xfId="0" applyNumberFormat="1" applyFont="1" applyFill="1" applyBorder="1" applyAlignment="1">
      <alignment horizontal="center" vertical="center"/>
    </xf>
    <xf numFmtId="41" fontId="2" fillId="0" borderId="0" xfId="0" applyNumberFormat="1" applyFont="1"/>
    <xf numFmtId="41" fontId="3" fillId="0" borderId="0" xfId="0" applyNumberFormat="1" applyFont="1" applyAlignment="1">
      <alignment horizontal="center" vertical="center"/>
    </xf>
    <xf numFmtId="41" fontId="3" fillId="3" borderId="1" xfId="0" applyNumberFormat="1" applyFont="1" applyFill="1" applyBorder="1" applyAlignment="1">
      <alignment vertical="center"/>
    </xf>
    <xf numFmtId="41" fontId="10" fillId="4" borderId="10" xfId="0" applyNumberFormat="1" applyFont="1" applyFill="1" applyBorder="1" applyAlignment="1">
      <alignment horizontal="center" vertical="center"/>
    </xf>
    <xf numFmtId="41" fontId="10" fillId="4" borderId="21" xfId="0" applyNumberFormat="1" applyFont="1" applyFill="1" applyBorder="1" applyAlignment="1">
      <alignment horizontal="center" vertical="center"/>
    </xf>
    <xf numFmtId="41" fontId="3" fillId="3" borderId="22" xfId="0" applyNumberFormat="1" applyFont="1" applyFill="1" applyBorder="1" applyAlignment="1">
      <alignment vertical="center"/>
    </xf>
    <xf numFmtId="41" fontId="3" fillId="3" borderId="23" xfId="0" applyNumberFormat="1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41" fontId="10" fillId="4" borderId="25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indent="1"/>
    </xf>
    <xf numFmtId="41" fontId="2" fillId="2" borderId="18" xfId="0" applyNumberFormat="1" applyFont="1" applyFill="1" applyBorder="1" applyAlignment="1">
      <alignment vertical="center"/>
    </xf>
    <xf numFmtId="41" fontId="10" fillId="4" borderId="1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left" vertical="center" indent="1"/>
    </xf>
    <xf numFmtId="41" fontId="3" fillId="2" borderId="20" xfId="0" applyNumberFormat="1" applyFont="1" applyFill="1" applyBorder="1" applyAlignment="1">
      <alignment vertical="center"/>
    </xf>
    <xf numFmtId="1" fontId="2" fillId="0" borderId="1" xfId="0" applyNumberFormat="1" applyFont="1" applyBorder="1"/>
    <xf numFmtId="0" fontId="2" fillId="2" borderId="18" xfId="0" applyFont="1" applyFill="1" applyBorder="1" applyAlignment="1">
      <alignment horizontal="left" indent="1"/>
    </xf>
    <xf numFmtId="41" fontId="2" fillId="0" borderId="18" xfId="0" applyNumberFormat="1" applyFont="1" applyBorder="1"/>
    <xf numFmtId="41" fontId="2" fillId="2" borderId="29" xfId="0" applyNumberFormat="1" applyFont="1" applyFill="1" applyBorder="1" applyAlignment="1">
      <alignment vertical="center"/>
    </xf>
    <xf numFmtId="0" fontId="11" fillId="0" borderId="20" xfId="0" applyFont="1" applyBorder="1" applyAlignment="1">
      <alignment horizontal="left" indent="1"/>
    </xf>
    <xf numFmtId="41" fontId="2" fillId="2" borderId="19" xfId="0" applyNumberFormat="1" applyFont="1" applyFill="1" applyBorder="1" applyAlignment="1">
      <alignment vertical="center"/>
    </xf>
    <xf numFmtId="41" fontId="2" fillId="0" borderId="19" xfId="0" applyNumberFormat="1" applyFont="1" applyBorder="1"/>
    <xf numFmtId="0" fontId="2" fillId="0" borderId="20" xfId="0" applyFont="1" applyBorder="1" applyAlignment="1">
      <alignment horizontal="left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/>
    </xf>
    <xf numFmtId="1" fontId="2" fillId="2" borderId="19" xfId="0" applyNumberFormat="1" applyFont="1" applyFill="1" applyBorder="1" applyAlignment="1">
      <alignment horizontal="left" vertical="center"/>
    </xf>
    <xf numFmtId="41" fontId="3" fillId="3" borderId="8" xfId="0" applyNumberFormat="1" applyFont="1" applyFill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1" fontId="2" fillId="2" borderId="29" xfId="0" applyNumberFormat="1" applyFont="1" applyFill="1" applyBorder="1" applyAlignment="1">
      <alignment horizontal="left" vertical="center" indent="1"/>
    </xf>
    <xf numFmtId="1" fontId="10" fillId="4" borderId="25" xfId="0" applyNumberFormat="1" applyFont="1" applyFill="1" applyBorder="1" applyAlignment="1">
      <alignment horizontal="center" vertical="center" wrapText="1"/>
    </xf>
    <xf numFmtId="41" fontId="10" fillId="4" borderId="24" xfId="0" applyNumberFormat="1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vertical="center"/>
    </xf>
    <xf numFmtId="1" fontId="10" fillId="4" borderId="31" xfId="0" applyNumberFormat="1" applyFont="1" applyFill="1" applyBorder="1" applyAlignment="1">
      <alignment horizontal="center" vertical="center" wrapText="1"/>
    </xf>
    <xf numFmtId="1" fontId="10" fillId="4" borderId="34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41" fontId="10" fillId="4" borderId="31" xfId="0" applyNumberFormat="1" applyFont="1" applyFill="1" applyBorder="1" applyAlignment="1">
      <alignment horizontal="center" vertical="center"/>
    </xf>
    <xf numFmtId="41" fontId="10" fillId="4" borderId="32" xfId="0" applyNumberFormat="1" applyFont="1" applyFill="1" applyBorder="1" applyAlignment="1">
      <alignment horizontal="center" vertical="center"/>
    </xf>
    <xf numFmtId="41" fontId="10" fillId="4" borderId="33" xfId="0" applyNumberFormat="1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1" fillId="0" borderId="6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indent="1"/>
    </xf>
    <xf numFmtId="0" fontId="3" fillId="0" borderId="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7" xfId="0" applyNumberFormat="1" applyFont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indent="1"/>
    </xf>
    <xf numFmtId="1" fontId="3" fillId="0" borderId="9" xfId="0" applyNumberFormat="1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3" borderId="22" xfId="0" applyNumberFormat="1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1477433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135093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  <xdr:twoCellAnchor editAs="oneCell">
    <xdr:from>
      <xdr:col>1</xdr:col>
      <xdr:colOff>163984</xdr:colOff>
      <xdr:row>2</xdr:row>
      <xdr:rowOff>66290</xdr:rowOff>
    </xdr:from>
    <xdr:to>
      <xdr:col>3</xdr:col>
      <xdr:colOff>39077</xdr:colOff>
      <xdr:row>6</xdr:row>
      <xdr:rowOff>23343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0496B0-5394-BE4F-95E5-F825DBD3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753" y="320290"/>
          <a:ext cx="2747247" cy="777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302147</xdr:colOff>
      <xdr:row>2</xdr:row>
      <xdr:rowOff>170265</xdr:rowOff>
    </xdr:from>
    <xdr:to>
      <xdr:col>3</xdr:col>
      <xdr:colOff>35308</xdr:colOff>
      <xdr:row>6</xdr:row>
      <xdr:rowOff>149748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76021-0769-8448-A751-08024508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47" y="729065"/>
          <a:ext cx="2893507" cy="792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140954</xdr:colOff>
      <xdr:row>4</xdr:row>
      <xdr:rowOff>23726</xdr:rowOff>
    </xdr:from>
    <xdr:to>
      <xdr:col>2</xdr:col>
      <xdr:colOff>689845</xdr:colOff>
      <xdr:row>8</xdr:row>
      <xdr:rowOff>3209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4DDDA-9BCB-DB42-AD83-F10EB73C5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54" y="582526"/>
          <a:ext cx="2893507" cy="792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93225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6FB5B-3411-2847-AEB9-18F4D4275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2EB6F1-C1A0-1143-BA67-FD7566CF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1041538</xdr:colOff>
      <xdr:row>6</xdr:row>
      <xdr:rowOff>22749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CB5FE-7038-0D49-9F10-59C991B37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602065"/>
          <a:ext cx="2893507" cy="79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36"/>
  <sheetViews>
    <sheetView showGridLines="0" tabSelected="1" zoomScale="140" zoomScaleNormal="140" workbookViewId="0">
      <selection activeCell="C20" sqref="C20"/>
    </sheetView>
  </sheetViews>
  <sheetFormatPr baseColWidth="10" defaultRowHeight="15" x14ac:dyDescent="0.2"/>
  <cols>
    <col min="1" max="1" width="1.83203125" style="1" customWidth="1"/>
    <col min="2" max="2" width="20.83203125" style="3" customWidth="1"/>
    <col min="3" max="3" width="2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67"/>
      <c r="C2" s="68"/>
      <c r="D2" s="68"/>
      <c r="E2" s="68"/>
      <c r="F2" s="68"/>
      <c r="G2" s="68"/>
      <c r="H2" s="68"/>
      <c r="I2" s="69"/>
    </row>
    <row r="3" spans="2:9" ht="16" customHeight="1" x14ac:dyDescent="0.2">
      <c r="B3" s="75" t="s">
        <v>0</v>
      </c>
      <c r="C3" s="76"/>
      <c r="D3" s="76"/>
      <c r="E3" s="76"/>
      <c r="F3" s="76"/>
      <c r="G3" s="76"/>
      <c r="H3" s="76"/>
      <c r="I3" s="77"/>
    </row>
    <row r="4" spans="2:9" ht="16" customHeight="1" x14ac:dyDescent="0.2">
      <c r="B4" s="75" t="s">
        <v>1</v>
      </c>
      <c r="C4" s="76"/>
      <c r="D4" s="76"/>
      <c r="E4" s="76"/>
      <c r="F4" s="76"/>
      <c r="G4" s="76"/>
      <c r="H4" s="76"/>
      <c r="I4" s="77"/>
    </row>
    <row r="5" spans="2:9" ht="16" customHeight="1" x14ac:dyDescent="0.2">
      <c r="B5" s="75" t="s">
        <v>2</v>
      </c>
      <c r="C5" s="76"/>
      <c r="D5" s="76"/>
      <c r="E5" s="76"/>
      <c r="F5" s="76"/>
      <c r="G5" s="76"/>
      <c r="H5" s="76"/>
      <c r="I5" s="77"/>
    </row>
    <row r="6" spans="2:9" ht="16" customHeight="1" x14ac:dyDescent="0.2">
      <c r="B6" s="75" t="s">
        <v>3</v>
      </c>
      <c r="C6" s="76"/>
      <c r="D6" s="76"/>
      <c r="E6" s="76"/>
      <c r="F6" s="76"/>
      <c r="G6" s="76"/>
      <c r="H6" s="76"/>
      <c r="I6" s="77"/>
    </row>
    <row r="7" spans="2:9" x14ac:dyDescent="0.2">
      <c r="B7" s="78" t="s">
        <v>223</v>
      </c>
      <c r="C7" s="79"/>
      <c r="D7" s="79"/>
      <c r="E7" s="79"/>
      <c r="F7" s="79"/>
      <c r="G7" s="79"/>
      <c r="H7" s="79"/>
      <c r="I7" s="80"/>
    </row>
    <row r="8" spans="2:9" x14ac:dyDescent="0.2">
      <c r="B8" s="5"/>
      <c r="I8" s="6"/>
    </row>
    <row r="9" spans="2:9" ht="32" customHeight="1" x14ac:dyDescent="0.2">
      <c r="B9" s="70" t="s">
        <v>222</v>
      </c>
      <c r="C9" s="71"/>
      <c r="D9" s="71"/>
      <c r="E9" s="71"/>
      <c r="F9" s="71"/>
      <c r="G9" s="71"/>
      <c r="H9" s="71"/>
      <c r="I9" s="72"/>
    </row>
    <row r="10" spans="2:9" x14ac:dyDescent="0.2">
      <c r="B10" s="5"/>
      <c r="I10" s="6"/>
    </row>
    <row r="11" spans="2:9" ht="27" customHeight="1" x14ac:dyDescent="0.2">
      <c r="B11" s="81" t="s">
        <v>213</v>
      </c>
      <c r="C11" s="82"/>
      <c r="D11" s="82"/>
      <c r="E11" s="82"/>
      <c r="F11" s="82"/>
      <c r="G11" s="82"/>
      <c r="H11" s="82"/>
      <c r="I11" s="83"/>
    </row>
    <row r="12" spans="2:9" s="2" customFormat="1" ht="27" customHeight="1" x14ac:dyDescent="0.2">
      <c r="B12" s="15" t="s">
        <v>187</v>
      </c>
      <c r="C12" s="16" t="s">
        <v>186</v>
      </c>
      <c r="D12" s="16" t="s">
        <v>190</v>
      </c>
      <c r="E12" s="17" t="s">
        <v>6</v>
      </c>
      <c r="F12" s="17" t="s">
        <v>7</v>
      </c>
      <c r="G12" s="17" t="s">
        <v>8</v>
      </c>
      <c r="H12" s="17" t="s">
        <v>9</v>
      </c>
      <c r="I12" s="18" t="s">
        <v>10</v>
      </c>
    </row>
    <row r="13" spans="2:9" x14ac:dyDescent="0.2">
      <c r="B13" s="74" t="s">
        <v>188</v>
      </c>
      <c r="C13" s="11" t="s">
        <v>189</v>
      </c>
      <c r="D13" s="11" t="s">
        <v>191</v>
      </c>
      <c r="E13" s="12">
        <v>23462188</v>
      </c>
      <c r="F13" s="12">
        <v>23730904</v>
      </c>
      <c r="G13" s="12">
        <v>21101143</v>
      </c>
      <c r="H13" s="12">
        <v>23893077</v>
      </c>
      <c r="I13" s="13">
        <f>+SUM(E13:H13)</f>
        <v>92187312</v>
      </c>
    </row>
    <row r="14" spans="2:9" x14ac:dyDescent="0.2">
      <c r="B14" s="74"/>
      <c r="C14" s="73" t="s">
        <v>196</v>
      </c>
      <c r="D14" s="73"/>
      <c r="E14" s="29">
        <f>+E13</f>
        <v>23462188</v>
      </c>
      <c r="F14" s="29">
        <f>+F13</f>
        <v>23730904</v>
      </c>
      <c r="G14" s="29">
        <f>+G13</f>
        <v>21101143</v>
      </c>
      <c r="H14" s="29">
        <f>+H13</f>
        <v>23893077</v>
      </c>
      <c r="I14" s="53">
        <f>+I13</f>
        <v>92187312</v>
      </c>
    </row>
    <row r="15" spans="2:9" x14ac:dyDescent="0.2">
      <c r="B15" s="74" t="s">
        <v>192</v>
      </c>
      <c r="C15" s="11" t="s">
        <v>193</v>
      </c>
      <c r="D15" s="11" t="s">
        <v>204</v>
      </c>
      <c r="E15" s="12">
        <v>12780686.321350006</v>
      </c>
      <c r="F15" s="12">
        <v>7662776.5800000019</v>
      </c>
      <c r="G15" s="12">
        <v>14076000.629999992</v>
      </c>
      <c r="H15" s="12">
        <v>7622952.6499999985</v>
      </c>
      <c r="I15" s="13">
        <f t="shared" ref="I15:I17" si="0">+SUM(E15:H15)</f>
        <v>42142416.18135</v>
      </c>
    </row>
    <row r="16" spans="2:9" x14ac:dyDescent="0.2">
      <c r="B16" s="74"/>
      <c r="C16" s="11" t="s">
        <v>194</v>
      </c>
      <c r="D16" s="11" t="s">
        <v>204</v>
      </c>
      <c r="E16" s="12">
        <v>8695295.3778660353</v>
      </c>
      <c r="F16" s="12">
        <v>5694556.5386391226</v>
      </c>
      <c r="G16" s="12">
        <v>9311607.2538829073</v>
      </c>
      <c r="H16" s="12">
        <v>8948307.0208408665</v>
      </c>
      <c r="I16" s="13">
        <f t="shared" si="0"/>
        <v>32649766.191228934</v>
      </c>
    </row>
    <row r="17" spans="2:9" x14ac:dyDescent="0.2">
      <c r="B17" s="74"/>
      <c r="C17" s="11" t="s">
        <v>195</v>
      </c>
      <c r="D17" s="11" t="s">
        <v>204</v>
      </c>
      <c r="E17" s="12">
        <v>140405.15808999998</v>
      </c>
      <c r="F17" s="12">
        <v>65326.58</v>
      </c>
      <c r="G17" s="12">
        <v>104517.51949000001</v>
      </c>
      <c r="H17" s="12">
        <v>0</v>
      </c>
      <c r="I17" s="13">
        <f t="shared" si="0"/>
        <v>310249.25757999998</v>
      </c>
    </row>
    <row r="18" spans="2:9" x14ac:dyDescent="0.2">
      <c r="B18" s="74"/>
      <c r="C18" s="73" t="s">
        <v>197</v>
      </c>
      <c r="D18" s="73"/>
      <c r="E18" s="29">
        <f>+SUM(E15:E17)</f>
        <v>21616386.857306041</v>
      </c>
      <c r="F18" s="29">
        <f>+SUM(F15:F17)</f>
        <v>13422659.698639125</v>
      </c>
      <c r="G18" s="29">
        <f>+SUM(G15:G17)</f>
        <v>23492125.403372899</v>
      </c>
      <c r="H18" s="29">
        <f>+SUM(H15:H17)</f>
        <v>16571259.670840865</v>
      </c>
      <c r="I18" s="53">
        <f>+SUM(I15:I17)</f>
        <v>75102431.630158931</v>
      </c>
    </row>
    <row r="19" spans="2:9" x14ac:dyDescent="0.2">
      <c r="B19" s="85" t="s">
        <v>198</v>
      </c>
      <c r="C19" s="42" t="s">
        <v>199</v>
      </c>
      <c r="D19" s="11" t="s">
        <v>205</v>
      </c>
      <c r="E19" s="12">
        <v>66059.01999999999</v>
      </c>
      <c r="F19" s="12">
        <v>35870.31</v>
      </c>
      <c r="G19" s="12">
        <v>27167.03</v>
      </c>
      <c r="H19" s="12">
        <v>32217.91</v>
      </c>
      <c r="I19" s="54">
        <f>+SUM(E19:H19)</f>
        <v>161314.26999999999</v>
      </c>
    </row>
    <row r="20" spans="2:9" x14ac:dyDescent="0.2">
      <c r="B20" s="85"/>
      <c r="C20" s="42" t="s">
        <v>200</v>
      </c>
      <c r="D20" s="11" t="s">
        <v>205</v>
      </c>
      <c r="E20" s="66" t="s">
        <v>218</v>
      </c>
      <c r="F20" s="66" t="s">
        <v>218</v>
      </c>
      <c r="G20" s="66" t="s">
        <v>218</v>
      </c>
      <c r="H20" s="66" t="s">
        <v>218</v>
      </c>
      <c r="I20" s="54">
        <f t="shared" ref="I20:I21" si="1">+SUM(E20:H20)</f>
        <v>0</v>
      </c>
    </row>
    <row r="21" spans="2:9" x14ac:dyDescent="0.2">
      <c r="B21" s="85"/>
      <c r="C21" s="42" t="s">
        <v>201</v>
      </c>
      <c r="D21" s="11" t="s">
        <v>205</v>
      </c>
      <c r="E21" s="12">
        <v>39949.440000000002</v>
      </c>
      <c r="F21" s="12">
        <v>32229.149999999994</v>
      </c>
      <c r="G21" s="12">
        <v>52453.760000000002</v>
      </c>
      <c r="H21" s="12">
        <v>44041.43</v>
      </c>
      <c r="I21" s="54">
        <f t="shared" si="1"/>
        <v>168673.78</v>
      </c>
    </row>
    <row r="22" spans="2:9" x14ac:dyDescent="0.2">
      <c r="B22" s="85"/>
      <c r="C22" s="73" t="s">
        <v>197</v>
      </c>
      <c r="D22" s="73"/>
      <c r="E22" s="29">
        <f>+SUM(E19:E21)</f>
        <v>106008.45999999999</v>
      </c>
      <c r="F22" s="29">
        <f>+SUM(F19:F21)</f>
        <v>68099.459999999992</v>
      </c>
      <c r="G22" s="29">
        <f>+SUM(G19:G21)</f>
        <v>79620.790000000008</v>
      </c>
      <c r="H22" s="29">
        <f>+SUM(H19:H21)</f>
        <v>76259.34</v>
      </c>
      <c r="I22" s="53">
        <f>+SUM(I19:I21)</f>
        <v>329988.05</v>
      </c>
    </row>
    <row r="23" spans="2:9" x14ac:dyDescent="0.2">
      <c r="B23" s="74" t="s">
        <v>202</v>
      </c>
      <c r="C23" s="11" t="s">
        <v>202</v>
      </c>
      <c r="D23" s="11" t="s">
        <v>206</v>
      </c>
      <c r="E23" s="12">
        <v>171628.59999999998</v>
      </c>
      <c r="F23" s="12">
        <v>127420.75</v>
      </c>
      <c r="G23" s="12">
        <v>35385.9</v>
      </c>
      <c r="H23" s="12">
        <v>163045.5</v>
      </c>
      <c r="I23" s="13">
        <f>+SUM(E23:H23)</f>
        <v>497480.75</v>
      </c>
    </row>
    <row r="24" spans="2:9" x14ac:dyDescent="0.2">
      <c r="B24" s="74"/>
      <c r="C24" s="73" t="s">
        <v>203</v>
      </c>
      <c r="D24" s="73"/>
      <c r="E24" s="29">
        <f>+E23</f>
        <v>171628.59999999998</v>
      </c>
      <c r="F24" s="29">
        <f>+F23</f>
        <v>127420.75</v>
      </c>
      <c r="G24" s="29">
        <f>+G23</f>
        <v>35385.9</v>
      </c>
      <c r="H24" s="29">
        <f>+H23</f>
        <v>163045.5</v>
      </c>
      <c r="I24" s="53">
        <f>+I23</f>
        <v>497480.75</v>
      </c>
    </row>
    <row r="25" spans="2:9" x14ac:dyDescent="0.2">
      <c r="B25" s="74" t="s">
        <v>207</v>
      </c>
      <c r="C25" s="11" t="s">
        <v>207</v>
      </c>
      <c r="D25" s="11" t="s">
        <v>206</v>
      </c>
      <c r="E25" s="12">
        <v>83215</v>
      </c>
      <c r="F25" s="12">
        <v>99234.22</v>
      </c>
      <c r="G25" s="12">
        <v>101833.49</v>
      </c>
      <c r="H25" s="12">
        <v>94798</v>
      </c>
      <c r="I25" s="13">
        <f>+SUM(E25:H25)</f>
        <v>379080.71</v>
      </c>
    </row>
    <row r="26" spans="2:9" x14ac:dyDescent="0.2">
      <c r="B26" s="74"/>
      <c r="C26" s="73" t="s">
        <v>208</v>
      </c>
      <c r="D26" s="73"/>
      <c r="E26" s="29">
        <f>+E25</f>
        <v>83215</v>
      </c>
      <c r="F26" s="29">
        <f>+F25</f>
        <v>99234.22</v>
      </c>
      <c r="G26" s="29">
        <f>+G25</f>
        <v>101833.49</v>
      </c>
      <c r="H26" s="29">
        <f>+H25</f>
        <v>94798</v>
      </c>
      <c r="I26" s="53">
        <f>+I25</f>
        <v>379080.71</v>
      </c>
    </row>
    <row r="27" spans="2:9" x14ac:dyDescent="0.2">
      <c r="B27" s="85" t="s">
        <v>211</v>
      </c>
      <c r="C27" s="42" t="s">
        <v>209</v>
      </c>
      <c r="D27" s="11" t="s">
        <v>206</v>
      </c>
      <c r="E27" s="66" t="s">
        <v>218</v>
      </c>
      <c r="F27" s="66" t="s">
        <v>218</v>
      </c>
      <c r="G27" s="66" t="s">
        <v>218</v>
      </c>
      <c r="H27" s="66" t="s">
        <v>218</v>
      </c>
      <c r="I27" s="13">
        <f>+SUM(E27:H27)</f>
        <v>0</v>
      </c>
    </row>
    <row r="28" spans="2:9" x14ac:dyDescent="0.2">
      <c r="B28" s="85"/>
      <c r="C28" s="42" t="s">
        <v>210</v>
      </c>
      <c r="D28" s="11" t="s">
        <v>206</v>
      </c>
      <c r="E28" s="12">
        <v>5196</v>
      </c>
      <c r="F28" s="12">
        <v>6746</v>
      </c>
      <c r="G28" s="12">
        <v>23736.940000000002</v>
      </c>
      <c r="H28" s="12">
        <v>5787.6</v>
      </c>
      <c r="I28" s="13">
        <f t="shared" ref="I28:I29" si="2">+SUM(E28:H28)</f>
        <v>41466.54</v>
      </c>
    </row>
    <row r="29" spans="2:9" x14ac:dyDescent="0.2">
      <c r="B29" s="85"/>
      <c r="C29" s="42" t="s">
        <v>212</v>
      </c>
      <c r="D29" s="11" t="s">
        <v>206</v>
      </c>
      <c r="E29" s="12">
        <v>0</v>
      </c>
      <c r="F29" s="12">
        <v>55655.22</v>
      </c>
      <c r="G29" s="12">
        <v>119395.37999999999</v>
      </c>
      <c r="H29" s="12">
        <v>108493.84</v>
      </c>
      <c r="I29" s="13">
        <f t="shared" si="2"/>
        <v>283544.43999999994</v>
      </c>
    </row>
    <row r="30" spans="2:9" ht="16" thickBot="1" x14ac:dyDescent="0.25">
      <c r="B30" s="87"/>
      <c r="C30" s="86" t="s">
        <v>208</v>
      </c>
      <c r="D30" s="86"/>
      <c r="E30" s="19">
        <f>+SUM(E27:E29)</f>
        <v>5196</v>
      </c>
      <c r="F30" s="19">
        <f>+SUM(F27:F29)</f>
        <v>62401.22</v>
      </c>
      <c r="G30" s="19">
        <f>+SUM(G27:G29)</f>
        <v>143132.32</v>
      </c>
      <c r="H30" s="19">
        <f>+SUM(H27:H29)</f>
        <v>114281.44</v>
      </c>
      <c r="I30" s="14">
        <f>+SUM(I27:I29)</f>
        <v>325010.97999999992</v>
      </c>
    </row>
    <row r="31" spans="2:9" x14ac:dyDescent="0.2">
      <c r="B31" s="7"/>
    </row>
    <row r="32" spans="2:9" x14ac:dyDescent="0.2">
      <c r="B32" s="21" t="s">
        <v>28</v>
      </c>
    </row>
    <row r="33" spans="2:9" x14ac:dyDescent="0.2">
      <c r="B33" s="84" t="s">
        <v>220</v>
      </c>
      <c r="C33" s="84"/>
      <c r="D33" s="84"/>
      <c r="E33" s="84"/>
      <c r="F33" s="84"/>
      <c r="G33" s="84"/>
      <c r="H33" s="84"/>
      <c r="I33" s="84"/>
    </row>
    <row r="34" spans="2:9" x14ac:dyDescent="0.2">
      <c r="B34" s="84" t="s">
        <v>221</v>
      </c>
      <c r="C34" s="84"/>
      <c r="D34" s="84"/>
      <c r="E34" s="84"/>
      <c r="F34" s="84"/>
      <c r="G34" s="84"/>
      <c r="H34" s="84"/>
      <c r="I34" s="84"/>
    </row>
    <row r="35" spans="2:9" x14ac:dyDescent="0.2">
      <c r="B35" s="84" t="s">
        <v>29</v>
      </c>
      <c r="C35" s="84"/>
      <c r="D35" s="84"/>
      <c r="E35" s="84"/>
      <c r="F35" s="84"/>
      <c r="G35" s="84"/>
      <c r="H35" s="84"/>
      <c r="I35" s="84"/>
    </row>
    <row r="36" spans="2:9" x14ac:dyDescent="0.2">
      <c r="B36" s="84"/>
      <c r="C36" s="84"/>
      <c r="D36" s="84"/>
      <c r="E36" s="84"/>
      <c r="F36" s="84"/>
      <c r="G36" s="84"/>
      <c r="H36" s="84"/>
      <c r="I36" s="84"/>
    </row>
  </sheetData>
  <autoFilter ref="B12:I30" xr:uid="{3E79AA48-1EA8-A749-B22E-9DFEA107AD5A}"/>
  <mergeCells count="24">
    <mergeCell ref="B35:I35"/>
    <mergeCell ref="B36:I36"/>
    <mergeCell ref="B33:I33"/>
    <mergeCell ref="B19:B22"/>
    <mergeCell ref="C22:D22"/>
    <mergeCell ref="B23:B24"/>
    <mergeCell ref="C24:D24"/>
    <mergeCell ref="B34:I34"/>
    <mergeCell ref="B25:B26"/>
    <mergeCell ref="C26:D26"/>
    <mergeCell ref="C30:D30"/>
    <mergeCell ref="B27:B30"/>
    <mergeCell ref="B2:I2"/>
    <mergeCell ref="B9:I9"/>
    <mergeCell ref="C14:D14"/>
    <mergeCell ref="C18:D18"/>
    <mergeCell ref="B15:B18"/>
    <mergeCell ref="B3:I3"/>
    <mergeCell ref="B4:I4"/>
    <mergeCell ref="B5:I5"/>
    <mergeCell ref="B6:I6"/>
    <mergeCell ref="B7:I7"/>
    <mergeCell ref="B11:I11"/>
    <mergeCell ref="B13:B14"/>
  </mergeCells>
  <pageMargins left="0.7" right="0.7" top="0.75" bottom="0.75" header="0.3" footer="0.3"/>
  <pageSetup paperSize="9" scale="54" orientation="portrait" horizontalDpi="0" verticalDpi="0"/>
  <ignoredErrors>
    <ignoredError sqref="I14 I18 I22 I24:I26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I21"/>
  <sheetViews>
    <sheetView showGridLines="0" zoomScale="130" zoomScaleNormal="130" workbookViewId="0">
      <pane ySplit="12" topLeftCell="A13" activePane="bottomLeft" state="frozen"/>
      <selection pane="bottomLeft" activeCell="B13" sqref="B13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22.83203125" style="10" customWidth="1"/>
    <col min="4" max="4" width="24.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88"/>
      <c r="C2" s="89"/>
      <c r="D2" s="89"/>
      <c r="E2" s="89"/>
      <c r="F2" s="89"/>
      <c r="G2" s="89"/>
      <c r="H2" s="89"/>
      <c r="I2" s="90"/>
    </row>
    <row r="3" spans="2:9" ht="16" customHeight="1" x14ac:dyDescent="0.2">
      <c r="B3" s="75" t="s">
        <v>0</v>
      </c>
      <c r="C3" s="76"/>
      <c r="D3" s="76"/>
      <c r="E3" s="76"/>
      <c r="F3" s="76"/>
      <c r="G3" s="76"/>
      <c r="H3" s="76"/>
      <c r="I3" s="77"/>
    </row>
    <row r="4" spans="2:9" ht="16" customHeight="1" x14ac:dyDescent="0.2">
      <c r="B4" s="75" t="s">
        <v>1</v>
      </c>
      <c r="C4" s="76"/>
      <c r="D4" s="76"/>
      <c r="E4" s="76"/>
      <c r="F4" s="76"/>
      <c r="G4" s="76"/>
      <c r="H4" s="76"/>
      <c r="I4" s="77"/>
    </row>
    <row r="5" spans="2:9" ht="16" customHeight="1" x14ac:dyDescent="0.2">
      <c r="B5" s="75" t="s">
        <v>2</v>
      </c>
      <c r="C5" s="76"/>
      <c r="D5" s="76"/>
      <c r="E5" s="76"/>
      <c r="F5" s="76"/>
      <c r="G5" s="76"/>
      <c r="H5" s="76"/>
      <c r="I5" s="77"/>
    </row>
    <row r="6" spans="2:9" ht="16" customHeight="1" x14ac:dyDescent="0.2">
      <c r="B6" s="75" t="s">
        <v>3</v>
      </c>
      <c r="C6" s="76"/>
      <c r="D6" s="76"/>
      <c r="E6" s="76"/>
      <c r="F6" s="76"/>
      <c r="G6" s="76"/>
      <c r="H6" s="76"/>
      <c r="I6" s="77"/>
    </row>
    <row r="7" spans="2:9" x14ac:dyDescent="0.2">
      <c r="B7" s="78" t="s">
        <v>223</v>
      </c>
      <c r="C7" s="79"/>
      <c r="D7" s="79"/>
      <c r="E7" s="79"/>
      <c r="F7" s="79"/>
      <c r="G7" s="79"/>
      <c r="H7" s="79"/>
      <c r="I7" s="80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1" customHeight="1" x14ac:dyDescent="0.2">
      <c r="B9" s="70" t="s">
        <v>222</v>
      </c>
      <c r="C9" s="71"/>
      <c r="D9" s="71"/>
      <c r="E9" s="71"/>
      <c r="F9" s="71"/>
      <c r="G9" s="71"/>
      <c r="H9" s="71"/>
      <c r="I9" s="72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94" t="s">
        <v>33</v>
      </c>
      <c r="C11" s="95"/>
      <c r="D11" s="95"/>
      <c r="E11" s="95"/>
      <c r="F11" s="95"/>
      <c r="G11" s="95"/>
      <c r="H11" s="95"/>
      <c r="I11" s="96"/>
    </row>
    <row r="12" spans="2:9" s="2" customFormat="1" ht="33" customHeight="1" thickBot="1" x14ac:dyDescent="0.25">
      <c r="B12" s="22" t="s">
        <v>12</v>
      </c>
      <c r="C12" s="23" t="s">
        <v>4</v>
      </c>
      <c r="D12" s="36" t="s">
        <v>5</v>
      </c>
      <c r="E12" s="35" t="s">
        <v>6</v>
      </c>
      <c r="F12" s="24" t="s">
        <v>7</v>
      </c>
      <c r="G12" s="24" t="s">
        <v>8</v>
      </c>
      <c r="H12" s="24" t="s">
        <v>9</v>
      </c>
      <c r="I12" s="25" t="s">
        <v>10</v>
      </c>
    </row>
    <row r="13" spans="2:9" x14ac:dyDescent="0.2">
      <c r="B13" s="40">
        <v>23466</v>
      </c>
      <c r="C13" s="37" t="s">
        <v>27</v>
      </c>
      <c r="D13" s="49" t="s">
        <v>30</v>
      </c>
      <c r="E13" s="45">
        <v>15585289</v>
      </c>
      <c r="F13" s="38">
        <v>13578557</v>
      </c>
      <c r="G13" s="38">
        <v>15882878</v>
      </c>
      <c r="H13" s="38">
        <v>18153753</v>
      </c>
      <c r="I13" s="41">
        <f>+SUM(E13:H13)</f>
        <v>63200477</v>
      </c>
    </row>
    <row r="14" spans="2:9" x14ac:dyDescent="0.2">
      <c r="B14" s="40">
        <v>23555</v>
      </c>
      <c r="C14" s="37" t="s">
        <v>27</v>
      </c>
      <c r="D14" s="49" t="s">
        <v>31</v>
      </c>
      <c r="E14" s="45">
        <v>2332456</v>
      </c>
      <c r="F14" s="38">
        <v>3903204</v>
      </c>
      <c r="G14" s="38">
        <v>2029017</v>
      </c>
      <c r="H14" s="38">
        <v>2626578</v>
      </c>
      <c r="I14" s="41">
        <f t="shared" ref="I14:I16" si="0">+SUM(E14:H14)</f>
        <v>10891255</v>
      </c>
    </row>
    <row r="15" spans="2:9" x14ac:dyDescent="0.2">
      <c r="B15" s="40">
        <v>23580</v>
      </c>
      <c r="C15" s="37" t="s">
        <v>27</v>
      </c>
      <c r="D15" s="49" t="s">
        <v>20</v>
      </c>
      <c r="E15" s="45">
        <v>3759481</v>
      </c>
      <c r="F15" s="38">
        <v>1829122</v>
      </c>
      <c r="G15" s="38">
        <v>558254</v>
      </c>
      <c r="H15" s="38">
        <v>45980</v>
      </c>
      <c r="I15" s="41">
        <f t="shared" si="0"/>
        <v>6192837</v>
      </c>
    </row>
    <row r="16" spans="2:9" ht="16" thickBot="1" x14ac:dyDescent="0.25">
      <c r="B16" s="40">
        <v>23682</v>
      </c>
      <c r="C16" s="37" t="s">
        <v>27</v>
      </c>
      <c r="D16" s="49" t="s">
        <v>32</v>
      </c>
      <c r="E16" s="45">
        <v>1784962</v>
      </c>
      <c r="F16" s="38">
        <v>4420021</v>
      </c>
      <c r="G16" s="38">
        <v>2630994</v>
      </c>
      <c r="H16" s="38">
        <v>3066766</v>
      </c>
      <c r="I16" s="41">
        <f t="shared" si="0"/>
        <v>11902743</v>
      </c>
    </row>
    <row r="17" spans="2:9" ht="22" customHeight="1" thickBot="1" x14ac:dyDescent="0.25">
      <c r="B17" s="91" t="s">
        <v>26</v>
      </c>
      <c r="C17" s="92"/>
      <c r="D17" s="93"/>
      <c r="E17" s="34">
        <f>SUBTOTAL(9,E13:E16)</f>
        <v>23462188</v>
      </c>
      <c r="F17" s="33">
        <f>SUBTOTAL(9,F13:F16)</f>
        <v>23730904</v>
      </c>
      <c r="G17" s="33">
        <f>SUBTOTAL(9,G13:G16)</f>
        <v>21101143</v>
      </c>
      <c r="H17" s="33">
        <f>SUBTOTAL(9,H13:H16)</f>
        <v>23893077</v>
      </c>
      <c r="I17" s="20">
        <f>SUBTOTAL(9,I13:I16)</f>
        <v>92187312</v>
      </c>
    </row>
    <row r="19" spans="2:9" x14ac:dyDescent="0.2">
      <c r="B19" s="21" t="s">
        <v>28</v>
      </c>
      <c r="C19" s="1"/>
      <c r="D19" s="1"/>
      <c r="E19" s="4"/>
      <c r="F19" s="4"/>
      <c r="G19" s="4"/>
      <c r="H19" s="4"/>
      <c r="I19" s="4"/>
    </row>
    <row r="20" spans="2:9" x14ac:dyDescent="0.2">
      <c r="B20" s="84" t="s">
        <v>221</v>
      </c>
      <c r="C20" s="84"/>
      <c r="D20" s="84"/>
      <c r="E20" s="84"/>
      <c r="F20" s="84"/>
      <c r="G20" s="84"/>
      <c r="H20" s="84"/>
      <c r="I20" s="84"/>
    </row>
    <row r="21" spans="2:9" x14ac:dyDescent="0.2">
      <c r="B21" s="84" t="s">
        <v>29</v>
      </c>
      <c r="C21" s="84"/>
      <c r="D21" s="84"/>
      <c r="E21" s="84"/>
      <c r="F21" s="84"/>
      <c r="G21" s="84"/>
      <c r="H21" s="84"/>
      <c r="I21" s="84"/>
    </row>
  </sheetData>
  <autoFilter ref="B12:I16" xr:uid="{5F207CD9-012A-7542-9AB5-E7D065F38F70}"/>
  <mergeCells count="11">
    <mergeCell ref="B20:I20"/>
    <mergeCell ref="B21:I21"/>
    <mergeCell ref="B17:D17"/>
    <mergeCell ref="B3:I3"/>
    <mergeCell ref="B11:I11"/>
    <mergeCell ref="B9:I9"/>
    <mergeCell ref="B2:I2"/>
    <mergeCell ref="B4:I4"/>
    <mergeCell ref="B5:I5"/>
    <mergeCell ref="B6:I6"/>
    <mergeCell ref="B7:I7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C404-D279-3C42-A831-A5BC34E095BA}">
  <sheetPr filterMode="1"/>
  <dimension ref="B1:AN288"/>
  <sheetViews>
    <sheetView showGridLines="0" zoomScale="130" zoomScaleNormal="130" workbookViewId="0">
      <pane ySplit="12" topLeftCell="A278" activePane="bottomLeft" state="frozen"/>
      <selection pane="bottomLeft" activeCell="F284" sqref="F284:I284"/>
    </sheetView>
  </sheetViews>
  <sheetFormatPr baseColWidth="10" defaultRowHeight="15" x14ac:dyDescent="0.2"/>
  <cols>
    <col min="1" max="1" width="1.83203125" style="1" customWidth="1"/>
    <col min="2" max="2" width="25.6640625" style="9" customWidth="1"/>
    <col min="3" max="3" width="15.83203125" style="9" customWidth="1"/>
    <col min="4" max="4" width="22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40" ht="8" customHeight="1" thickBot="1" x14ac:dyDescent="0.25">
      <c r="B1" s="3"/>
      <c r="C1" s="3"/>
      <c r="D1" s="1"/>
      <c r="E1" s="1"/>
      <c r="F1" s="4"/>
      <c r="G1" s="4"/>
      <c r="H1" s="4"/>
      <c r="I1" s="4"/>
      <c r="J1" s="4"/>
    </row>
    <row r="2" spans="2:40" ht="12" customHeight="1" x14ac:dyDescent="0.2">
      <c r="B2" s="88"/>
      <c r="C2" s="89"/>
      <c r="D2" s="89"/>
      <c r="E2" s="89"/>
      <c r="F2" s="89"/>
      <c r="G2" s="89"/>
      <c r="H2" s="89"/>
      <c r="I2" s="89"/>
      <c r="J2" s="90"/>
    </row>
    <row r="3" spans="2:40" ht="16" customHeight="1" x14ac:dyDescent="0.2">
      <c r="B3" s="75" t="s">
        <v>0</v>
      </c>
      <c r="C3" s="76"/>
      <c r="D3" s="76"/>
      <c r="E3" s="76"/>
      <c r="F3" s="76"/>
      <c r="G3" s="76"/>
      <c r="H3" s="76"/>
      <c r="I3" s="76"/>
      <c r="J3" s="77"/>
    </row>
    <row r="4" spans="2:40" ht="16" customHeight="1" x14ac:dyDescent="0.2">
      <c r="B4" s="75" t="s">
        <v>1</v>
      </c>
      <c r="C4" s="76"/>
      <c r="D4" s="76"/>
      <c r="E4" s="76"/>
      <c r="F4" s="76"/>
      <c r="G4" s="76"/>
      <c r="H4" s="76"/>
      <c r="I4" s="76"/>
      <c r="J4" s="77"/>
    </row>
    <row r="5" spans="2:40" ht="16" customHeight="1" x14ac:dyDescent="0.2">
      <c r="B5" s="75" t="s">
        <v>2</v>
      </c>
      <c r="C5" s="76"/>
      <c r="D5" s="76"/>
      <c r="E5" s="76"/>
      <c r="F5" s="76"/>
      <c r="G5" s="76"/>
      <c r="H5" s="76"/>
      <c r="I5" s="76"/>
      <c r="J5" s="77"/>
    </row>
    <row r="6" spans="2:40" ht="16" customHeight="1" x14ac:dyDescent="0.2">
      <c r="B6" s="75" t="s">
        <v>3</v>
      </c>
      <c r="C6" s="76"/>
      <c r="D6" s="76"/>
      <c r="E6" s="76"/>
      <c r="F6" s="76"/>
      <c r="G6" s="76"/>
      <c r="H6" s="76"/>
      <c r="I6" s="76"/>
      <c r="J6" s="77"/>
    </row>
    <row r="7" spans="2:40" x14ac:dyDescent="0.2">
      <c r="B7" s="78" t="s">
        <v>223</v>
      </c>
      <c r="C7" s="79"/>
      <c r="D7" s="79"/>
      <c r="E7" s="79"/>
      <c r="F7" s="79"/>
      <c r="G7" s="79"/>
      <c r="H7" s="79"/>
      <c r="I7" s="79"/>
      <c r="J7" s="80"/>
    </row>
    <row r="8" spans="2:40" x14ac:dyDescent="0.2">
      <c r="B8" s="98"/>
      <c r="C8" s="99"/>
      <c r="D8" s="99"/>
      <c r="E8" s="99"/>
      <c r="F8" s="99"/>
      <c r="G8" s="99"/>
      <c r="H8" s="99"/>
      <c r="I8" s="99"/>
      <c r="J8" s="100"/>
    </row>
    <row r="9" spans="2:40" ht="16" x14ac:dyDescent="0.2">
      <c r="B9" s="101" t="s">
        <v>222</v>
      </c>
      <c r="C9" s="102"/>
      <c r="D9" s="102"/>
      <c r="E9" s="102"/>
      <c r="F9" s="102"/>
      <c r="G9" s="102"/>
      <c r="H9" s="102"/>
      <c r="I9" s="102"/>
      <c r="J9" s="103"/>
    </row>
    <row r="10" spans="2:40" x14ac:dyDescent="0.2">
      <c r="B10" s="98"/>
      <c r="C10" s="99"/>
      <c r="D10" s="99"/>
      <c r="E10" s="99"/>
      <c r="F10" s="99"/>
      <c r="G10" s="99"/>
      <c r="H10" s="99"/>
      <c r="I10" s="99"/>
      <c r="J10" s="100"/>
    </row>
    <row r="11" spans="2:40" ht="27" customHeight="1" thickBot="1" x14ac:dyDescent="0.25">
      <c r="B11" s="104" t="s">
        <v>168</v>
      </c>
      <c r="C11" s="105"/>
      <c r="D11" s="105"/>
      <c r="E11" s="105"/>
      <c r="F11" s="105"/>
      <c r="G11" s="105"/>
      <c r="H11" s="105"/>
      <c r="I11" s="105"/>
      <c r="J11" s="106"/>
    </row>
    <row r="12" spans="2:40" s="2" customFormat="1" ht="33" customHeight="1" thickBot="1" x14ac:dyDescent="0.25">
      <c r="B12" s="22" t="s">
        <v>214</v>
      </c>
      <c r="C12" s="56" t="s">
        <v>12</v>
      </c>
      <c r="D12" s="23" t="s">
        <v>4</v>
      </c>
      <c r="E12" s="36" t="s">
        <v>5</v>
      </c>
      <c r="F12" s="26" t="s">
        <v>6</v>
      </c>
      <c r="G12" s="24" t="s">
        <v>7</v>
      </c>
      <c r="H12" s="24" t="s">
        <v>8</v>
      </c>
      <c r="I12" s="24" t="s">
        <v>9</v>
      </c>
      <c r="J12" s="57" t="s">
        <v>166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2:40" s="27" customFormat="1" hidden="1" x14ac:dyDescent="0.2">
      <c r="B13" s="40" t="s">
        <v>193</v>
      </c>
      <c r="C13" s="55" t="s">
        <v>251</v>
      </c>
      <c r="D13" s="37" t="s">
        <v>11</v>
      </c>
      <c r="E13" s="49" t="s">
        <v>34</v>
      </c>
      <c r="F13" s="47">
        <v>4900.6099999999988</v>
      </c>
      <c r="G13" s="38">
        <v>1367.16</v>
      </c>
      <c r="H13" s="38">
        <v>2109.3000000000002</v>
      </c>
      <c r="I13" s="38">
        <v>0</v>
      </c>
      <c r="J13" s="41">
        <f t="shared" ref="J13:J74" si="0">+SUM(F13:I13)</f>
        <v>8377.07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2:40" s="27" customFormat="1" hidden="1" x14ac:dyDescent="0.2">
      <c r="B14" s="40" t="s">
        <v>193</v>
      </c>
      <c r="C14" s="55" t="s">
        <v>252</v>
      </c>
      <c r="D14" s="37" t="s">
        <v>11</v>
      </c>
      <c r="E14" s="49" t="s">
        <v>35</v>
      </c>
      <c r="F14" s="47">
        <v>46384.49</v>
      </c>
      <c r="G14" s="38">
        <v>54233.78</v>
      </c>
      <c r="H14" s="38">
        <v>58611.689999999995</v>
      </c>
      <c r="I14" s="38">
        <v>15023.71</v>
      </c>
      <c r="J14" s="41">
        <f t="shared" si="0"/>
        <v>174253.66999999998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2:40" s="27" customFormat="1" hidden="1" x14ac:dyDescent="0.2">
      <c r="B15" s="40" t="s">
        <v>193</v>
      </c>
      <c r="C15" s="55" t="s">
        <v>253</v>
      </c>
      <c r="D15" s="37" t="s">
        <v>11</v>
      </c>
      <c r="E15" s="49" t="s">
        <v>36</v>
      </c>
      <c r="F15" s="47">
        <v>33930.600000000006</v>
      </c>
      <c r="G15" s="38">
        <v>4582.22</v>
      </c>
      <c r="H15" s="38">
        <v>10828.42</v>
      </c>
      <c r="I15" s="38">
        <v>9448.39</v>
      </c>
      <c r="J15" s="41">
        <f t="shared" si="0"/>
        <v>58789.630000000005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2:40" s="27" customFormat="1" hidden="1" x14ac:dyDescent="0.2">
      <c r="B16" s="40" t="s">
        <v>193</v>
      </c>
      <c r="C16" s="55" t="s">
        <v>254</v>
      </c>
      <c r="D16" s="37" t="s">
        <v>11</v>
      </c>
      <c r="E16" s="49" t="s">
        <v>37</v>
      </c>
      <c r="F16" s="47">
        <v>91352.62000000001</v>
      </c>
      <c r="G16" s="38">
        <v>39494.869999999995</v>
      </c>
      <c r="H16" s="38">
        <v>513026.49</v>
      </c>
      <c r="I16" s="38">
        <v>99395.22</v>
      </c>
      <c r="J16" s="41">
        <f t="shared" si="0"/>
        <v>743269.2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2:40" s="27" customFormat="1" hidden="1" x14ac:dyDescent="0.2">
      <c r="B17" s="40" t="s">
        <v>193</v>
      </c>
      <c r="C17" s="55" t="s">
        <v>255</v>
      </c>
      <c r="D17" s="37" t="s">
        <v>11</v>
      </c>
      <c r="E17" s="49" t="s">
        <v>38</v>
      </c>
      <c r="F17" s="47">
        <v>3763.02</v>
      </c>
      <c r="G17" s="38">
        <v>703.67000000000007</v>
      </c>
      <c r="H17" s="38">
        <v>142.38000000000002</v>
      </c>
      <c r="I17" s="38">
        <v>194.17</v>
      </c>
      <c r="J17" s="41">
        <f t="shared" si="0"/>
        <v>4803.2400000000007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2:40" s="27" customFormat="1" hidden="1" x14ac:dyDescent="0.2">
      <c r="B18" s="40" t="s">
        <v>193</v>
      </c>
      <c r="C18" s="55" t="s">
        <v>256</v>
      </c>
      <c r="D18" s="37" t="s">
        <v>11</v>
      </c>
      <c r="E18" s="49" t="s">
        <v>39</v>
      </c>
      <c r="F18" s="47">
        <v>6959.13</v>
      </c>
      <c r="G18" s="38">
        <v>0</v>
      </c>
      <c r="H18" s="38">
        <v>0</v>
      </c>
      <c r="I18" s="38">
        <v>0</v>
      </c>
      <c r="J18" s="41">
        <f t="shared" si="0"/>
        <v>6959.13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2:40" s="27" customFormat="1" hidden="1" x14ac:dyDescent="0.2">
      <c r="B19" s="40" t="s">
        <v>193</v>
      </c>
      <c r="C19" s="55" t="s">
        <v>257</v>
      </c>
      <c r="D19" s="37" t="s">
        <v>11</v>
      </c>
      <c r="E19" s="49" t="s">
        <v>40</v>
      </c>
      <c r="F19" s="47">
        <v>1630.56</v>
      </c>
      <c r="G19" s="38">
        <v>7721.5999999999995</v>
      </c>
      <c r="H19" s="38">
        <v>11157.99</v>
      </c>
      <c r="I19" s="38">
        <v>0</v>
      </c>
      <c r="J19" s="41">
        <f t="shared" si="0"/>
        <v>20510.150000000001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2:40" s="27" customFormat="1" hidden="1" x14ac:dyDescent="0.2">
      <c r="B20" s="40" t="s">
        <v>193</v>
      </c>
      <c r="C20" s="55" t="s">
        <v>258</v>
      </c>
      <c r="D20" s="37" t="s">
        <v>11</v>
      </c>
      <c r="E20" s="49" t="s">
        <v>41</v>
      </c>
      <c r="F20" s="47">
        <v>1334.11</v>
      </c>
      <c r="G20" s="38">
        <v>403.76</v>
      </c>
      <c r="H20" s="38">
        <v>497.51</v>
      </c>
      <c r="I20" s="38">
        <v>3251.63</v>
      </c>
      <c r="J20" s="41">
        <f t="shared" si="0"/>
        <v>5487.01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2:40" s="27" customFormat="1" hidden="1" x14ac:dyDescent="0.2">
      <c r="B21" s="40" t="s">
        <v>193</v>
      </c>
      <c r="C21" s="55" t="s">
        <v>259</v>
      </c>
      <c r="D21" s="37" t="s">
        <v>11</v>
      </c>
      <c r="E21" s="49" t="s">
        <v>42</v>
      </c>
      <c r="F21" s="47">
        <v>24249.710000000003</v>
      </c>
      <c r="G21" s="38">
        <v>24534.16</v>
      </c>
      <c r="H21" s="38">
        <v>54907.040000000001</v>
      </c>
      <c r="I21" s="38">
        <v>0</v>
      </c>
      <c r="J21" s="41">
        <f t="shared" si="0"/>
        <v>103690.91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2:40" s="27" customFormat="1" hidden="1" x14ac:dyDescent="0.2">
      <c r="B22" s="40" t="s">
        <v>193</v>
      </c>
      <c r="C22" s="55" t="s">
        <v>260</v>
      </c>
      <c r="D22" s="37" t="s">
        <v>11</v>
      </c>
      <c r="E22" s="49" t="s">
        <v>43</v>
      </c>
      <c r="F22" s="47">
        <v>1773310.08</v>
      </c>
      <c r="G22" s="38">
        <v>1160183.6000000001</v>
      </c>
      <c r="H22" s="38">
        <v>1980774.68</v>
      </c>
      <c r="I22" s="38">
        <v>1721952.64</v>
      </c>
      <c r="J22" s="41">
        <f t="shared" si="0"/>
        <v>6636221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2:40" s="27" customFormat="1" hidden="1" x14ac:dyDescent="0.2">
      <c r="B23" s="40" t="s">
        <v>193</v>
      </c>
      <c r="C23" s="55" t="s">
        <v>261</v>
      </c>
      <c r="D23" s="37" t="s">
        <v>11</v>
      </c>
      <c r="E23" s="49" t="s">
        <v>44</v>
      </c>
      <c r="F23" s="47">
        <v>41804.43</v>
      </c>
      <c r="G23" s="38">
        <v>29106.94</v>
      </c>
      <c r="H23" s="38">
        <v>24703.919999999998</v>
      </c>
      <c r="I23" s="38">
        <v>7569.78</v>
      </c>
      <c r="J23" s="41">
        <f t="shared" si="0"/>
        <v>103185.06999999999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2:40" s="27" customFormat="1" hidden="1" x14ac:dyDescent="0.2">
      <c r="B24" s="40" t="s">
        <v>193</v>
      </c>
      <c r="C24" s="55" t="s">
        <v>262</v>
      </c>
      <c r="D24" s="37" t="s">
        <v>11</v>
      </c>
      <c r="E24" s="49" t="s">
        <v>45</v>
      </c>
      <c r="F24" s="47">
        <v>8328.16</v>
      </c>
      <c r="G24" s="38">
        <v>6712.74</v>
      </c>
      <c r="H24" s="38">
        <v>33216.19</v>
      </c>
      <c r="I24" s="38">
        <v>45770.34</v>
      </c>
      <c r="J24" s="41">
        <f t="shared" si="0"/>
        <v>94027.43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2:40" s="27" customFormat="1" hidden="1" x14ac:dyDescent="0.2">
      <c r="B25" s="40" t="s">
        <v>193</v>
      </c>
      <c r="C25" s="55" t="s">
        <v>263</v>
      </c>
      <c r="D25" s="37" t="s">
        <v>11</v>
      </c>
      <c r="E25" s="49" t="s">
        <v>46</v>
      </c>
      <c r="F25" s="47">
        <v>1640.35</v>
      </c>
      <c r="G25" s="38">
        <v>628.97</v>
      </c>
      <c r="H25" s="38">
        <v>970.54</v>
      </c>
      <c r="I25" s="38">
        <v>0</v>
      </c>
      <c r="J25" s="41">
        <f t="shared" si="0"/>
        <v>3239.8599999999997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2:40" s="27" customFormat="1" hidden="1" x14ac:dyDescent="0.2">
      <c r="B26" s="40" t="s">
        <v>193</v>
      </c>
      <c r="C26" s="55" t="s">
        <v>264</v>
      </c>
      <c r="D26" s="37" t="s">
        <v>11</v>
      </c>
      <c r="E26" s="49" t="s">
        <v>47</v>
      </c>
      <c r="F26" s="47">
        <v>0</v>
      </c>
      <c r="G26" s="38">
        <v>0</v>
      </c>
      <c r="H26" s="38">
        <v>115.72</v>
      </c>
      <c r="I26" s="38">
        <v>0</v>
      </c>
      <c r="J26" s="41">
        <f t="shared" si="0"/>
        <v>115.72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2:40" s="27" customFormat="1" hidden="1" x14ac:dyDescent="0.2">
      <c r="B27" s="40" t="s">
        <v>193</v>
      </c>
      <c r="C27" s="55" t="s">
        <v>265</v>
      </c>
      <c r="D27" s="37" t="s">
        <v>11</v>
      </c>
      <c r="E27" s="49" t="s">
        <v>48</v>
      </c>
      <c r="F27" s="47">
        <v>1989770.18</v>
      </c>
      <c r="G27" s="38">
        <v>1283908.31</v>
      </c>
      <c r="H27" s="38">
        <v>2702567.73</v>
      </c>
      <c r="I27" s="38">
        <v>939446.37</v>
      </c>
      <c r="J27" s="41">
        <f t="shared" si="0"/>
        <v>6915692.5900000008</v>
      </c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2:40" s="27" customFormat="1" hidden="1" x14ac:dyDescent="0.2">
      <c r="B28" s="40" t="s">
        <v>193</v>
      </c>
      <c r="C28" s="55" t="s">
        <v>266</v>
      </c>
      <c r="D28" s="37" t="s">
        <v>11</v>
      </c>
      <c r="E28" s="49" t="s">
        <v>49</v>
      </c>
      <c r="F28" s="47">
        <v>916.78</v>
      </c>
      <c r="G28" s="38">
        <v>997.66</v>
      </c>
      <c r="H28" s="38">
        <v>380.07</v>
      </c>
      <c r="I28" s="38">
        <v>83.42</v>
      </c>
      <c r="J28" s="41">
        <f t="shared" si="0"/>
        <v>2377.9300000000003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2:40" s="27" customFormat="1" hidden="1" x14ac:dyDescent="0.2">
      <c r="B29" s="40" t="s">
        <v>193</v>
      </c>
      <c r="C29" s="55" t="s">
        <v>267</v>
      </c>
      <c r="D29" s="37" t="s">
        <v>11</v>
      </c>
      <c r="E29" s="49" t="s">
        <v>50</v>
      </c>
      <c r="F29" s="47">
        <v>62.82</v>
      </c>
      <c r="G29" s="38">
        <v>0</v>
      </c>
      <c r="H29" s="38">
        <v>41.26</v>
      </c>
      <c r="I29" s="38">
        <v>0</v>
      </c>
      <c r="J29" s="41">
        <f t="shared" si="0"/>
        <v>104.08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2:40" s="27" customFormat="1" hidden="1" x14ac:dyDescent="0.2">
      <c r="B30" s="40" t="s">
        <v>193</v>
      </c>
      <c r="C30" s="55" t="s">
        <v>268</v>
      </c>
      <c r="D30" s="37" t="s">
        <v>11</v>
      </c>
      <c r="E30" s="49" t="s">
        <v>51</v>
      </c>
      <c r="F30" s="47">
        <v>72502.219999999987</v>
      </c>
      <c r="G30" s="38">
        <v>42850.35</v>
      </c>
      <c r="H30" s="38">
        <v>94988.55</v>
      </c>
      <c r="I30" s="38">
        <v>84599.5</v>
      </c>
      <c r="J30" s="41">
        <f t="shared" si="0"/>
        <v>294940.62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2:40" s="27" customFormat="1" hidden="1" x14ac:dyDescent="0.2">
      <c r="B31" s="40" t="s">
        <v>193</v>
      </c>
      <c r="C31" s="55" t="s">
        <v>269</v>
      </c>
      <c r="D31" s="37" t="s">
        <v>11</v>
      </c>
      <c r="E31" s="49" t="s">
        <v>52</v>
      </c>
      <c r="F31" s="47">
        <v>20768.77</v>
      </c>
      <c r="G31" s="38">
        <v>0</v>
      </c>
      <c r="H31" s="38">
        <v>0</v>
      </c>
      <c r="I31" s="38">
        <v>0</v>
      </c>
      <c r="J31" s="41">
        <f t="shared" si="0"/>
        <v>20768.77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2:40" s="27" customFormat="1" hidden="1" x14ac:dyDescent="0.2">
      <c r="B32" s="40" t="s">
        <v>193</v>
      </c>
      <c r="C32" s="55" t="s">
        <v>270</v>
      </c>
      <c r="D32" s="37" t="s">
        <v>11</v>
      </c>
      <c r="E32" s="49" t="s">
        <v>53</v>
      </c>
      <c r="F32" s="47">
        <v>901605.12</v>
      </c>
      <c r="G32" s="38">
        <v>693810.19</v>
      </c>
      <c r="H32" s="38">
        <v>1250853.6400000001</v>
      </c>
      <c r="I32" s="38">
        <v>281891.23</v>
      </c>
      <c r="J32" s="41">
        <f t="shared" si="0"/>
        <v>3128160.18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s="27" customFormat="1" hidden="1" x14ac:dyDescent="0.2">
      <c r="B33" s="40" t="s">
        <v>193</v>
      </c>
      <c r="C33" s="55" t="s">
        <v>271</v>
      </c>
      <c r="D33" s="37" t="s">
        <v>11</v>
      </c>
      <c r="E33" s="49" t="s">
        <v>54</v>
      </c>
      <c r="F33" s="47">
        <v>18356.560000000001</v>
      </c>
      <c r="G33" s="38">
        <v>25651.739999999998</v>
      </c>
      <c r="H33" s="38">
        <v>24545.21</v>
      </c>
      <c r="I33" s="38">
        <v>2427.1999999999998</v>
      </c>
      <c r="J33" s="41">
        <f t="shared" si="0"/>
        <v>70980.710000000006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s="27" customFormat="1" hidden="1" x14ac:dyDescent="0.2">
      <c r="B34" s="40" t="s">
        <v>193</v>
      </c>
      <c r="C34" s="55" t="s">
        <v>272</v>
      </c>
      <c r="D34" s="37" t="s">
        <v>11</v>
      </c>
      <c r="E34" s="49" t="s">
        <v>55</v>
      </c>
      <c r="F34" s="47">
        <v>98402</v>
      </c>
      <c r="G34" s="38">
        <v>107531.15</v>
      </c>
      <c r="H34" s="38">
        <v>20053.11</v>
      </c>
      <c r="I34" s="38">
        <v>0</v>
      </c>
      <c r="J34" s="41">
        <f t="shared" si="0"/>
        <v>225986.26</v>
      </c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s="27" customFormat="1" hidden="1" x14ac:dyDescent="0.2">
      <c r="B35" s="40" t="s">
        <v>193</v>
      </c>
      <c r="C35" s="55" t="s">
        <v>273</v>
      </c>
      <c r="D35" s="37" t="s">
        <v>11</v>
      </c>
      <c r="E35" s="49" t="s">
        <v>56</v>
      </c>
      <c r="F35" s="47">
        <v>4721.3500000000004</v>
      </c>
      <c r="G35" s="38">
        <v>8274.5400000000009</v>
      </c>
      <c r="H35" s="38">
        <v>11705.04</v>
      </c>
      <c r="I35" s="38">
        <v>10945.65</v>
      </c>
      <c r="J35" s="41">
        <f t="shared" si="0"/>
        <v>35646.58</v>
      </c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s="27" customFormat="1" hidden="1" x14ac:dyDescent="0.2">
      <c r="B36" s="40" t="s">
        <v>193</v>
      </c>
      <c r="C36" s="55" t="s">
        <v>274</v>
      </c>
      <c r="D36" s="37" t="s">
        <v>11</v>
      </c>
      <c r="E36" s="49" t="s">
        <v>57</v>
      </c>
      <c r="F36" s="47">
        <v>1242.1999999999998</v>
      </c>
      <c r="G36" s="38">
        <v>1505.47</v>
      </c>
      <c r="H36" s="38">
        <v>3255.74</v>
      </c>
      <c r="I36" s="38">
        <v>0</v>
      </c>
      <c r="J36" s="41">
        <f t="shared" si="0"/>
        <v>6003.41</v>
      </c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s="27" customFormat="1" hidden="1" x14ac:dyDescent="0.2">
      <c r="B37" s="40" t="s">
        <v>193</v>
      </c>
      <c r="C37" s="55" t="s">
        <v>275</v>
      </c>
      <c r="D37" s="37" t="s">
        <v>11</v>
      </c>
      <c r="E37" s="49" t="s">
        <v>58</v>
      </c>
      <c r="F37" s="47">
        <v>16960.879999999997</v>
      </c>
      <c r="G37" s="38">
        <v>7953.59</v>
      </c>
      <c r="H37" s="38">
        <v>13884.01</v>
      </c>
      <c r="I37" s="38">
        <v>4321.7299999999996</v>
      </c>
      <c r="J37" s="41">
        <f t="shared" si="0"/>
        <v>43120.209999999992</v>
      </c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s="27" customFormat="1" hidden="1" x14ac:dyDescent="0.2">
      <c r="B38" s="40" t="s">
        <v>193</v>
      </c>
      <c r="C38" s="55" t="s">
        <v>276</v>
      </c>
      <c r="D38" s="37" t="s">
        <v>11</v>
      </c>
      <c r="E38" s="49" t="s">
        <v>59</v>
      </c>
      <c r="F38" s="47">
        <v>2342.4699999999998</v>
      </c>
      <c r="G38" s="38">
        <v>10570.24</v>
      </c>
      <c r="H38" s="38">
        <v>44795.3</v>
      </c>
      <c r="I38" s="38">
        <v>0</v>
      </c>
      <c r="J38" s="41">
        <f t="shared" si="0"/>
        <v>57708.01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s="27" customFormat="1" hidden="1" x14ac:dyDescent="0.2">
      <c r="B39" s="40" t="s">
        <v>193</v>
      </c>
      <c r="C39" s="55" t="s">
        <v>277</v>
      </c>
      <c r="D39" s="37" t="s">
        <v>11</v>
      </c>
      <c r="E39" s="49" t="s">
        <v>60</v>
      </c>
      <c r="F39" s="47">
        <v>19469.39</v>
      </c>
      <c r="G39" s="38">
        <v>6160</v>
      </c>
      <c r="H39" s="38">
        <v>3694.1</v>
      </c>
      <c r="I39" s="38">
        <v>8653.4599999999991</v>
      </c>
      <c r="J39" s="41">
        <f t="shared" si="0"/>
        <v>37976.949999999997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s="27" customFormat="1" hidden="1" x14ac:dyDescent="0.2">
      <c r="B40" s="40" t="s">
        <v>193</v>
      </c>
      <c r="C40" s="55" t="s">
        <v>278</v>
      </c>
      <c r="D40" s="37" t="s">
        <v>11</v>
      </c>
      <c r="E40" s="49" t="s">
        <v>61</v>
      </c>
      <c r="F40" s="47">
        <v>127259.93</v>
      </c>
      <c r="G40" s="38">
        <v>46699.08</v>
      </c>
      <c r="H40" s="38">
        <v>76017.45</v>
      </c>
      <c r="I40" s="38">
        <v>94277.97</v>
      </c>
      <c r="J40" s="41">
        <f t="shared" si="0"/>
        <v>344254.43000000005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s="27" customFormat="1" hidden="1" x14ac:dyDescent="0.2">
      <c r="B41" s="40" t="s">
        <v>193</v>
      </c>
      <c r="C41" s="55" t="s">
        <v>279</v>
      </c>
      <c r="D41" s="37" t="s">
        <v>11</v>
      </c>
      <c r="E41" s="49" t="s">
        <v>62</v>
      </c>
      <c r="F41" s="47">
        <v>0</v>
      </c>
      <c r="G41" s="38">
        <v>4654.3999999999996</v>
      </c>
      <c r="H41" s="38">
        <v>19830.900000000001</v>
      </c>
      <c r="I41" s="38">
        <v>0</v>
      </c>
      <c r="J41" s="41">
        <f t="shared" si="0"/>
        <v>24485.300000000003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s="27" customFormat="1" hidden="1" x14ac:dyDescent="0.2">
      <c r="B42" s="40" t="s">
        <v>193</v>
      </c>
      <c r="C42" s="55" t="s">
        <v>280</v>
      </c>
      <c r="D42" s="37" t="s">
        <v>11</v>
      </c>
      <c r="E42" s="49" t="s">
        <v>63</v>
      </c>
      <c r="F42" s="47">
        <v>1529507.15</v>
      </c>
      <c r="G42" s="38">
        <v>689059.8</v>
      </c>
      <c r="H42" s="38">
        <v>1284672.51</v>
      </c>
      <c r="I42" s="38">
        <v>429590.05000000005</v>
      </c>
      <c r="J42" s="41">
        <f t="shared" si="0"/>
        <v>3932829.51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s="27" customFormat="1" hidden="1" x14ac:dyDescent="0.2">
      <c r="B43" s="40" t="s">
        <v>193</v>
      </c>
      <c r="C43" s="55" t="s">
        <v>281</v>
      </c>
      <c r="D43" s="37" t="s">
        <v>11</v>
      </c>
      <c r="E43" s="49" t="s">
        <v>64</v>
      </c>
      <c r="F43" s="47">
        <v>7293.77</v>
      </c>
      <c r="G43" s="38">
        <v>3016.91</v>
      </c>
      <c r="H43" s="38">
        <v>6285.86</v>
      </c>
      <c r="I43" s="38">
        <v>0</v>
      </c>
      <c r="J43" s="41">
        <f t="shared" si="0"/>
        <v>16596.54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s="27" customFormat="1" hidden="1" x14ac:dyDescent="0.2">
      <c r="B44" s="40" t="s">
        <v>193</v>
      </c>
      <c r="C44" s="55" t="s">
        <v>282</v>
      </c>
      <c r="D44" s="37" t="s">
        <v>11</v>
      </c>
      <c r="E44" s="49" t="s">
        <v>65</v>
      </c>
      <c r="F44" s="47">
        <v>17859.71</v>
      </c>
      <c r="G44" s="38">
        <v>9197.73</v>
      </c>
      <c r="H44" s="38">
        <v>35862.949999999997</v>
      </c>
      <c r="I44" s="38">
        <v>13658.85</v>
      </c>
      <c r="J44" s="41">
        <f t="shared" si="0"/>
        <v>76579.240000000005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s="27" customFormat="1" hidden="1" x14ac:dyDescent="0.2">
      <c r="B45" s="40" t="s">
        <v>193</v>
      </c>
      <c r="C45" s="55" t="s">
        <v>283</v>
      </c>
      <c r="D45" s="37" t="s">
        <v>11</v>
      </c>
      <c r="E45" s="49" t="s">
        <v>66</v>
      </c>
      <c r="F45" s="47">
        <v>2671.24</v>
      </c>
      <c r="G45" s="38">
        <v>1341.69</v>
      </c>
      <c r="H45" s="38">
        <v>2023.45</v>
      </c>
      <c r="I45" s="38">
        <v>6203.61</v>
      </c>
      <c r="J45" s="41">
        <f t="shared" si="0"/>
        <v>12239.99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s="27" customFormat="1" hidden="1" x14ac:dyDescent="0.2">
      <c r="B46" s="40" t="s">
        <v>193</v>
      </c>
      <c r="C46" s="55" t="s">
        <v>284</v>
      </c>
      <c r="D46" s="37" t="s">
        <v>11</v>
      </c>
      <c r="E46" s="49" t="s">
        <v>67</v>
      </c>
      <c r="F46" s="47">
        <v>17440.28</v>
      </c>
      <c r="G46" s="38">
        <v>13139.810000000001</v>
      </c>
      <c r="H46" s="38">
        <v>21218.33</v>
      </c>
      <c r="I46" s="38">
        <v>6504.29</v>
      </c>
      <c r="J46" s="41">
        <f t="shared" si="0"/>
        <v>58302.71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s="27" customFormat="1" hidden="1" x14ac:dyDescent="0.2">
      <c r="B47" s="40" t="s">
        <v>193</v>
      </c>
      <c r="C47" s="55" t="s">
        <v>285</v>
      </c>
      <c r="D47" s="37" t="s">
        <v>11</v>
      </c>
      <c r="E47" s="49" t="s">
        <v>68</v>
      </c>
      <c r="F47" s="47">
        <v>280295.77</v>
      </c>
      <c r="G47" s="38">
        <v>190675.57</v>
      </c>
      <c r="H47" s="38">
        <v>249386.53</v>
      </c>
      <c r="I47" s="38">
        <v>325921.28000000003</v>
      </c>
      <c r="J47" s="41">
        <f t="shared" si="0"/>
        <v>1046279.15</v>
      </c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s="27" customFormat="1" hidden="1" x14ac:dyDescent="0.2">
      <c r="B48" s="40" t="s">
        <v>193</v>
      </c>
      <c r="C48" s="55" t="s">
        <v>286</v>
      </c>
      <c r="D48" s="37" t="s">
        <v>11</v>
      </c>
      <c r="E48" s="49" t="s">
        <v>69</v>
      </c>
      <c r="F48" s="47">
        <v>1794826.73</v>
      </c>
      <c r="G48" s="38">
        <v>1033741.1300000001</v>
      </c>
      <c r="H48" s="38">
        <v>1437893.9</v>
      </c>
      <c r="I48" s="38">
        <v>1534531.4200000002</v>
      </c>
      <c r="J48" s="41">
        <f t="shared" si="0"/>
        <v>5800993.1799999997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s="27" customFormat="1" hidden="1" x14ac:dyDescent="0.2">
      <c r="B49" s="40" t="s">
        <v>193</v>
      </c>
      <c r="C49" s="55" t="s">
        <v>287</v>
      </c>
      <c r="D49" s="37" t="s">
        <v>11</v>
      </c>
      <c r="E49" s="49" t="s">
        <v>70</v>
      </c>
      <c r="F49" s="47">
        <v>52389.760000000002</v>
      </c>
      <c r="G49" s="38">
        <v>15047.55</v>
      </c>
      <c r="H49" s="38">
        <v>37804.61</v>
      </c>
      <c r="I49" s="38">
        <v>9233.92</v>
      </c>
      <c r="J49" s="41">
        <f t="shared" si="0"/>
        <v>114475.84</v>
      </c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s="27" customFormat="1" hidden="1" x14ac:dyDescent="0.2">
      <c r="B50" s="40" t="s">
        <v>193</v>
      </c>
      <c r="C50" s="55" t="s">
        <v>288</v>
      </c>
      <c r="D50" s="37" t="s">
        <v>11</v>
      </c>
      <c r="E50" s="49" t="s">
        <v>71</v>
      </c>
      <c r="F50" s="47">
        <v>12412.29</v>
      </c>
      <c r="G50" s="38">
        <v>2842.32</v>
      </c>
      <c r="H50" s="38">
        <v>808.35</v>
      </c>
      <c r="I50" s="38">
        <v>0</v>
      </c>
      <c r="J50" s="41">
        <f t="shared" si="0"/>
        <v>16062.960000000001</v>
      </c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s="27" customFormat="1" hidden="1" x14ac:dyDescent="0.2">
      <c r="B51" s="40" t="s">
        <v>193</v>
      </c>
      <c r="C51" s="55" t="s">
        <v>289</v>
      </c>
      <c r="D51" s="37" t="s">
        <v>11</v>
      </c>
      <c r="E51" s="49" t="s">
        <v>72</v>
      </c>
      <c r="F51" s="47">
        <v>1590.48</v>
      </c>
      <c r="G51" s="38">
        <v>19824.080000000002</v>
      </c>
      <c r="H51" s="38">
        <v>16302.77</v>
      </c>
      <c r="I51" s="38">
        <v>4290.8</v>
      </c>
      <c r="J51" s="41">
        <f t="shared" si="0"/>
        <v>42008.130000000005</v>
      </c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s="27" customFormat="1" hidden="1" x14ac:dyDescent="0.2">
      <c r="B52" s="40" t="s">
        <v>193</v>
      </c>
      <c r="C52" s="55" t="s">
        <v>290</v>
      </c>
      <c r="D52" s="37" t="s">
        <v>11</v>
      </c>
      <c r="E52" s="49" t="s">
        <v>73</v>
      </c>
      <c r="F52" s="47">
        <v>19237.930000000004</v>
      </c>
      <c r="G52" s="38">
        <v>12423.43</v>
      </c>
      <c r="H52" s="38">
        <v>246027.6</v>
      </c>
      <c r="I52" s="38">
        <v>597593.84</v>
      </c>
      <c r="J52" s="41">
        <f t="shared" si="0"/>
        <v>875282.8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s="27" customFormat="1" hidden="1" x14ac:dyDescent="0.2">
      <c r="B53" s="40" t="s">
        <v>193</v>
      </c>
      <c r="C53" s="55" t="s">
        <v>291</v>
      </c>
      <c r="D53" s="37" t="s">
        <v>11</v>
      </c>
      <c r="E53" s="49" t="s">
        <v>74</v>
      </c>
      <c r="F53" s="47">
        <v>1861.39</v>
      </c>
      <c r="G53" s="38">
        <v>632.75</v>
      </c>
      <c r="H53" s="38">
        <v>2360.13</v>
      </c>
      <c r="I53" s="38">
        <v>5239.41</v>
      </c>
      <c r="J53" s="41">
        <f t="shared" si="0"/>
        <v>10093.68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s="27" customFormat="1" hidden="1" x14ac:dyDescent="0.2">
      <c r="B54" s="40" t="s">
        <v>193</v>
      </c>
      <c r="C54" s="55" t="s">
        <v>292</v>
      </c>
      <c r="D54" s="37" t="s">
        <v>11</v>
      </c>
      <c r="E54" s="49" t="s">
        <v>75</v>
      </c>
      <c r="F54" s="47">
        <v>3764.55</v>
      </c>
      <c r="G54" s="38">
        <v>4645.99</v>
      </c>
      <c r="H54" s="38">
        <v>105729.62</v>
      </c>
      <c r="I54" s="38">
        <v>6284.52</v>
      </c>
      <c r="J54" s="41">
        <f t="shared" si="0"/>
        <v>120424.68000000001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s="27" customFormat="1" hidden="1" x14ac:dyDescent="0.2">
      <c r="B55" s="40" t="s">
        <v>193</v>
      </c>
      <c r="C55" s="55" t="s">
        <v>293</v>
      </c>
      <c r="D55" s="37" t="s">
        <v>11</v>
      </c>
      <c r="E55" s="49" t="s">
        <v>76</v>
      </c>
      <c r="F55" s="47">
        <v>154151.09</v>
      </c>
      <c r="G55" s="38">
        <v>205330.11</v>
      </c>
      <c r="H55" s="38">
        <v>185226.11</v>
      </c>
      <c r="I55" s="38">
        <v>6866.63</v>
      </c>
      <c r="J55" s="41">
        <f t="shared" si="0"/>
        <v>551573.93999999994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s="27" customFormat="1" hidden="1" x14ac:dyDescent="0.2">
      <c r="B56" s="40" t="s">
        <v>193</v>
      </c>
      <c r="C56" s="55" t="s">
        <v>294</v>
      </c>
      <c r="D56" s="37" t="s">
        <v>226</v>
      </c>
      <c r="E56" s="49" t="s">
        <v>77</v>
      </c>
      <c r="F56" s="47">
        <v>15152.75</v>
      </c>
      <c r="G56" s="38">
        <v>0</v>
      </c>
      <c r="H56" s="38">
        <v>26999.040000000001</v>
      </c>
      <c r="I56" s="38">
        <v>0</v>
      </c>
      <c r="J56" s="41">
        <f t="shared" si="0"/>
        <v>42151.79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s="27" customFormat="1" hidden="1" x14ac:dyDescent="0.2">
      <c r="B57" s="40" t="s">
        <v>193</v>
      </c>
      <c r="C57" s="55" t="s">
        <v>295</v>
      </c>
      <c r="D57" s="37" t="s">
        <v>226</v>
      </c>
      <c r="E57" s="49" t="s">
        <v>78</v>
      </c>
      <c r="F57" s="47">
        <v>3112.77</v>
      </c>
      <c r="G57" s="38">
        <v>0</v>
      </c>
      <c r="H57" s="38">
        <v>0</v>
      </c>
      <c r="I57" s="38">
        <v>0</v>
      </c>
      <c r="J57" s="41">
        <f t="shared" si="0"/>
        <v>3112.77</v>
      </c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s="27" customFormat="1" hidden="1" x14ac:dyDescent="0.2">
      <c r="B58" s="40" t="s">
        <v>193</v>
      </c>
      <c r="C58" s="55" t="s">
        <v>296</v>
      </c>
      <c r="D58" s="37" t="s">
        <v>226</v>
      </c>
      <c r="E58" s="49" t="s">
        <v>79</v>
      </c>
      <c r="F58" s="47">
        <v>14275.84</v>
      </c>
      <c r="G58" s="38">
        <v>8420.2099999999991</v>
      </c>
      <c r="H58" s="38">
        <v>20402.79</v>
      </c>
      <c r="I58" s="38">
        <v>4440.88</v>
      </c>
      <c r="J58" s="41">
        <f t="shared" si="0"/>
        <v>47539.719999999994</v>
      </c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s="27" customFormat="1" hidden="1" x14ac:dyDescent="0.2">
      <c r="B59" s="40" t="s">
        <v>193</v>
      </c>
      <c r="C59" s="55" t="s">
        <v>297</v>
      </c>
      <c r="D59" s="37" t="s">
        <v>226</v>
      </c>
      <c r="E59" s="49" t="s">
        <v>80</v>
      </c>
      <c r="F59" s="47">
        <v>2625</v>
      </c>
      <c r="G59" s="38">
        <v>2435.75</v>
      </c>
      <c r="H59" s="38">
        <v>5220.95</v>
      </c>
      <c r="I59" s="38">
        <v>0</v>
      </c>
      <c r="J59" s="41">
        <f t="shared" si="0"/>
        <v>10281.700000000001</v>
      </c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s="27" customFormat="1" hidden="1" x14ac:dyDescent="0.2">
      <c r="B60" s="40" t="s">
        <v>193</v>
      </c>
      <c r="C60" s="55" t="s">
        <v>298</v>
      </c>
      <c r="D60" s="37" t="s">
        <v>226</v>
      </c>
      <c r="E60" s="49" t="s">
        <v>81</v>
      </c>
      <c r="F60" s="47">
        <v>72232.09</v>
      </c>
      <c r="G60" s="38">
        <v>20715.3</v>
      </c>
      <c r="H60" s="38">
        <v>153372.73000000001</v>
      </c>
      <c r="I60" s="38">
        <v>124611.06</v>
      </c>
      <c r="J60" s="41">
        <f t="shared" si="0"/>
        <v>370931.18</v>
      </c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s="27" customFormat="1" hidden="1" x14ac:dyDescent="0.2">
      <c r="B61" s="40" t="s">
        <v>193</v>
      </c>
      <c r="C61" s="55" t="s">
        <v>299</v>
      </c>
      <c r="D61" s="37" t="s">
        <v>226</v>
      </c>
      <c r="E61" s="49" t="s">
        <v>82</v>
      </c>
      <c r="F61" s="47">
        <v>15047.28</v>
      </c>
      <c r="G61" s="38">
        <v>19070.55</v>
      </c>
      <c r="H61" s="38">
        <v>37965.81</v>
      </c>
      <c r="I61" s="38">
        <v>0</v>
      </c>
      <c r="J61" s="41">
        <f t="shared" si="0"/>
        <v>72083.64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s="27" customFormat="1" hidden="1" x14ac:dyDescent="0.2">
      <c r="B62" s="40" t="s">
        <v>193</v>
      </c>
      <c r="C62" s="55" t="s">
        <v>300</v>
      </c>
      <c r="D62" s="37" t="s">
        <v>226</v>
      </c>
      <c r="E62" s="49" t="s">
        <v>83</v>
      </c>
      <c r="F62" s="47">
        <v>4383.66</v>
      </c>
      <c r="G62" s="38">
        <v>110.09</v>
      </c>
      <c r="H62" s="38">
        <v>6165.53</v>
      </c>
      <c r="I62" s="38">
        <v>0</v>
      </c>
      <c r="J62" s="41">
        <f t="shared" si="0"/>
        <v>10659.279999999999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s="27" customFormat="1" hidden="1" x14ac:dyDescent="0.2">
      <c r="B63" s="40" t="s">
        <v>193</v>
      </c>
      <c r="C63" s="55" t="s">
        <v>301</v>
      </c>
      <c r="D63" s="37" t="s">
        <v>226</v>
      </c>
      <c r="E63" s="49" t="s">
        <v>84</v>
      </c>
      <c r="F63" s="47">
        <v>9313.75</v>
      </c>
      <c r="G63" s="38">
        <v>137.84</v>
      </c>
      <c r="H63" s="38">
        <v>418.46</v>
      </c>
      <c r="I63" s="38">
        <v>0</v>
      </c>
      <c r="J63" s="41">
        <f t="shared" si="0"/>
        <v>9870.0499999999993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s="27" customFormat="1" hidden="1" x14ac:dyDescent="0.2">
      <c r="B64" s="40" t="s">
        <v>193</v>
      </c>
      <c r="C64" s="55" t="s">
        <v>302</v>
      </c>
      <c r="D64" s="37" t="s">
        <v>226</v>
      </c>
      <c r="E64" s="49" t="s">
        <v>85</v>
      </c>
      <c r="F64" s="47">
        <v>109635.26999999999</v>
      </c>
      <c r="G64" s="38">
        <v>149619.97999999998</v>
      </c>
      <c r="H64" s="38">
        <v>212051.77000000002</v>
      </c>
      <c r="I64" s="38">
        <v>25955.61</v>
      </c>
      <c r="J64" s="41">
        <f t="shared" si="0"/>
        <v>497262.63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s="27" customFormat="1" hidden="1" x14ac:dyDescent="0.2">
      <c r="B65" s="40" t="s">
        <v>193</v>
      </c>
      <c r="C65" s="55" t="s">
        <v>303</v>
      </c>
      <c r="D65" s="37" t="s">
        <v>226</v>
      </c>
      <c r="E65" s="49" t="s">
        <v>86</v>
      </c>
      <c r="F65" s="47">
        <v>0</v>
      </c>
      <c r="G65" s="38">
        <v>1018.1899999999999</v>
      </c>
      <c r="H65" s="38">
        <v>4404.6000000000004</v>
      </c>
      <c r="I65" s="38">
        <v>3098.74</v>
      </c>
      <c r="J65" s="41">
        <f t="shared" si="0"/>
        <v>8521.5299999999988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s="27" customFormat="1" hidden="1" x14ac:dyDescent="0.2">
      <c r="B66" s="40" t="s">
        <v>193</v>
      </c>
      <c r="C66" s="55" t="s">
        <v>304</v>
      </c>
      <c r="D66" s="37" t="s">
        <v>226</v>
      </c>
      <c r="E66" s="49" t="s">
        <v>87</v>
      </c>
      <c r="F66" s="47">
        <v>138759.03</v>
      </c>
      <c r="G66" s="38">
        <v>77451.989999999991</v>
      </c>
      <c r="H66" s="38">
        <v>47280.11</v>
      </c>
      <c r="I66" s="38">
        <v>2195.4</v>
      </c>
      <c r="J66" s="41">
        <f t="shared" si="0"/>
        <v>265686.53000000003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s="27" customFormat="1" hidden="1" x14ac:dyDescent="0.2">
      <c r="B67" s="40" t="s">
        <v>193</v>
      </c>
      <c r="C67" s="55" t="s">
        <v>305</v>
      </c>
      <c r="D67" s="37" t="s">
        <v>226</v>
      </c>
      <c r="E67" s="49" t="s">
        <v>88</v>
      </c>
      <c r="F67" s="47">
        <v>4963.55</v>
      </c>
      <c r="G67" s="38">
        <v>0</v>
      </c>
      <c r="H67" s="38">
        <v>0</v>
      </c>
      <c r="I67" s="38">
        <v>0</v>
      </c>
      <c r="J67" s="41">
        <f t="shared" si="0"/>
        <v>4963.55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s="27" customFormat="1" hidden="1" x14ac:dyDescent="0.2">
      <c r="B68" s="40" t="s">
        <v>193</v>
      </c>
      <c r="C68" s="55" t="s">
        <v>306</v>
      </c>
      <c r="D68" s="37" t="s">
        <v>226</v>
      </c>
      <c r="E68" s="49" t="s">
        <v>89</v>
      </c>
      <c r="F68" s="47">
        <v>4234.5</v>
      </c>
      <c r="G68" s="38">
        <v>1101.01</v>
      </c>
      <c r="H68" s="38">
        <v>4074.53</v>
      </c>
      <c r="I68" s="38">
        <v>0</v>
      </c>
      <c r="J68" s="41">
        <f t="shared" si="0"/>
        <v>9410.0400000000009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s="27" customFormat="1" hidden="1" x14ac:dyDescent="0.2">
      <c r="B69" s="40" t="s">
        <v>193</v>
      </c>
      <c r="C69" s="55" t="s">
        <v>307</v>
      </c>
      <c r="D69" s="37" t="s">
        <v>226</v>
      </c>
      <c r="E69" s="49" t="s">
        <v>90</v>
      </c>
      <c r="F69" s="47">
        <v>0</v>
      </c>
      <c r="G69" s="38">
        <v>0</v>
      </c>
      <c r="H69" s="38">
        <v>25331.7</v>
      </c>
      <c r="I69" s="38">
        <v>0</v>
      </c>
      <c r="J69" s="41">
        <f t="shared" si="0"/>
        <v>25331.7</v>
      </c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s="27" customFormat="1" hidden="1" x14ac:dyDescent="0.2">
      <c r="B70" s="40" t="s">
        <v>193</v>
      </c>
      <c r="C70" s="55" t="s">
        <v>308</v>
      </c>
      <c r="D70" s="37" t="s">
        <v>226</v>
      </c>
      <c r="E70" s="49" t="s">
        <v>91</v>
      </c>
      <c r="F70" s="47">
        <v>231115.36</v>
      </c>
      <c r="G70" s="38">
        <v>141945.26999999999</v>
      </c>
      <c r="H70" s="38">
        <v>99731.349999999991</v>
      </c>
      <c r="I70" s="38">
        <v>0</v>
      </c>
      <c r="J70" s="41">
        <f t="shared" si="0"/>
        <v>472791.98</v>
      </c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s="27" customFormat="1" hidden="1" x14ac:dyDescent="0.2">
      <c r="B71" s="40" t="s">
        <v>193</v>
      </c>
      <c r="C71" s="55" t="s">
        <v>309</v>
      </c>
      <c r="D71" s="37" t="s">
        <v>226</v>
      </c>
      <c r="E71" s="49" t="s">
        <v>92</v>
      </c>
      <c r="F71" s="47">
        <v>1430.0100000000002</v>
      </c>
      <c r="G71" s="38">
        <v>1568.55</v>
      </c>
      <c r="H71" s="38">
        <v>728.03</v>
      </c>
      <c r="I71" s="38">
        <v>0</v>
      </c>
      <c r="J71" s="41">
        <f t="shared" si="0"/>
        <v>3726.59</v>
      </c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s="27" customFormat="1" hidden="1" x14ac:dyDescent="0.2">
      <c r="B72" s="40" t="s">
        <v>193</v>
      </c>
      <c r="C72" s="55" t="s">
        <v>310</v>
      </c>
      <c r="D72" s="37" t="s">
        <v>226</v>
      </c>
      <c r="E72" s="49" t="s">
        <v>93</v>
      </c>
      <c r="F72" s="47">
        <v>321.32</v>
      </c>
      <c r="G72" s="38">
        <v>0</v>
      </c>
      <c r="H72" s="38">
        <v>1600.53</v>
      </c>
      <c r="I72" s="38">
        <v>0</v>
      </c>
      <c r="J72" s="41">
        <f t="shared" si="0"/>
        <v>1921.85</v>
      </c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s="27" customFormat="1" hidden="1" x14ac:dyDescent="0.2">
      <c r="B73" s="40" t="s">
        <v>193</v>
      </c>
      <c r="C73" s="55" t="s">
        <v>311</v>
      </c>
      <c r="D73" s="37" t="s">
        <v>94</v>
      </c>
      <c r="E73" s="49" t="s">
        <v>95</v>
      </c>
      <c r="F73" s="47">
        <v>7006.97</v>
      </c>
      <c r="G73" s="38">
        <v>1323.75</v>
      </c>
      <c r="H73" s="38">
        <v>3767.44</v>
      </c>
      <c r="I73" s="38">
        <v>0</v>
      </c>
      <c r="J73" s="41">
        <f t="shared" si="0"/>
        <v>12098.160000000002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s="27" customFormat="1" hidden="1" x14ac:dyDescent="0.2">
      <c r="B74" s="40" t="s">
        <v>193</v>
      </c>
      <c r="C74" s="55" t="s">
        <v>312</v>
      </c>
      <c r="D74" s="37" t="s">
        <v>94</v>
      </c>
      <c r="E74" s="49" t="s">
        <v>96</v>
      </c>
      <c r="F74" s="47">
        <v>9849.32</v>
      </c>
      <c r="G74" s="38">
        <v>14.07</v>
      </c>
      <c r="H74" s="38">
        <v>12416.01</v>
      </c>
      <c r="I74" s="38">
        <v>8005.81</v>
      </c>
      <c r="J74" s="41">
        <f t="shared" si="0"/>
        <v>30285.210000000003</v>
      </c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s="27" customFormat="1" hidden="1" x14ac:dyDescent="0.2">
      <c r="B75" s="40" t="s">
        <v>193</v>
      </c>
      <c r="C75" s="55" t="s">
        <v>313</v>
      </c>
      <c r="D75" s="37" t="s">
        <v>94</v>
      </c>
      <c r="E75" s="49" t="s">
        <v>97</v>
      </c>
      <c r="F75" s="47">
        <v>26157.510000000002</v>
      </c>
      <c r="G75" s="38">
        <v>23182.26</v>
      </c>
      <c r="H75" s="38">
        <v>5493.16</v>
      </c>
      <c r="I75" s="38">
        <v>0</v>
      </c>
      <c r="J75" s="41">
        <f t="shared" ref="J75:J127" si="1">+SUM(F75:I75)</f>
        <v>54832.930000000008</v>
      </c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s="27" customFormat="1" hidden="1" x14ac:dyDescent="0.2">
      <c r="B76" s="40" t="s">
        <v>193</v>
      </c>
      <c r="C76" s="55" t="s">
        <v>314</v>
      </c>
      <c r="D76" s="37" t="s">
        <v>94</v>
      </c>
      <c r="E76" s="49" t="s">
        <v>98</v>
      </c>
      <c r="F76" s="47">
        <v>27673.159999999996</v>
      </c>
      <c r="G76" s="38">
        <v>717.99</v>
      </c>
      <c r="H76" s="38">
        <v>0</v>
      </c>
      <c r="I76" s="38">
        <v>0</v>
      </c>
      <c r="J76" s="41">
        <f t="shared" si="1"/>
        <v>28391.149999999998</v>
      </c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s="27" customFormat="1" hidden="1" x14ac:dyDescent="0.2">
      <c r="B77" s="40" t="s">
        <v>193</v>
      </c>
      <c r="C77" s="55" t="s">
        <v>315</v>
      </c>
      <c r="D77" s="37" t="s">
        <v>94</v>
      </c>
      <c r="E77" s="49" t="s">
        <v>99</v>
      </c>
      <c r="F77" s="47">
        <v>356874.51</v>
      </c>
      <c r="G77" s="38">
        <v>315829.53000000003</v>
      </c>
      <c r="H77" s="38">
        <v>442066.41000000003</v>
      </c>
      <c r="I77" s="38">
        <v>200612.37</v>
      </c>
      <c r="J77" s="41">
        <f t="shared" si="1"/>
        <v>1315382.8200000003</v>
      </c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s="27" customFormat="1" hidden="1" x14ac:dyDescent="0.2">
      <c r="B78" s="40" t="s">
        <v>193</v>
      </c>
      <c r="C78" s="55" t="s">
        <v>316</v>
      </c>
      <c r="D78" s="37" t="s">
        <v>94</v>
      </c>
      <c r="E78" s="49" t="s">
        <v>100</v>
      </c>
      <c r="F78" s="47">
        <v>24925.260000000002</v>
      </c>
      <c r="G78" s="38">
        <v>12398.7</v>
      </c>
      <c r="H78" s="38">
        <v>22890.93</v>
      </c>
      <c r="I78" s="38">
        <v>22503.21</v>
      </c>
      <c r="J78" s="41">
        <f t="shared" si="1"/>
        <v>82718.100000000006</v>
      </c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s="27" customFormat="1" hidden="1" x14ac:dyDescent="0.2">
      <c r="B79" s="40" t="s">
        <v>193</v>
      </c>
      <c r="C79" s="55" t="s">
        <v>317</v>
      </c>
      <c r="D79" s="37" t="s">
        <v>94</v>
      </c>
      <c r="E79" s="49" t="s">
        <v>101</v>
      </c>
      <c r="F79" s="47">
        <v>1366.45</v>
      </c>
      <c r="G79" s="38">
        <v>1166.78</v>
      </c>
      <c r="H79" s="38">
        <v>5249.62</v>
      </c>
      <c r="I79" s="38">
        <v>0</v>
      </c>
      <c r="J79" s="41">
        <f t="shared" si="1"/>
        <v>7782.85</v>
      </c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s="27" customFormat="1" hidden="1" x14ac:dyDescent="0.2">
      <c r="B80" s="40" t="s">
        <v>193</v>
      </c>
      <c r="C80" s="55" t="s">
        <v>318</v>
      </c>
      <c r="D80" s="37" t="s">
        <v>94</v>
      </c>
      <c r="E80" s="49" t="s">
        <v>102</v>
      </c>
      <c r="F80" s="47">
        <v>2197.88</v>
      </c>
      <c r="G80" s="38">
        <v>1225.6400000000001</v>
      </c>
      <c r="H80" s="38">
        <v>8670.15</v>
      </c>
      <c r="I80" s="38">
        <v>4275.9799999999996</v>
      </c>
      <c r="J80" s="41">
        <f t="shared" si="1"/>
        <v>16369.65</v>
      </c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s="27" customFormat="1" hidden="1" x14ac:dyDescent="0.2">
      <c r="B81" s="40" t="s">
        <v>193</v>
      </c>
      <c r="C81" s="55" t="s">
        <v>319</v>
      </c>
      <c r="D81" s="37" t="s">
        <v>94</v>
      </c>
      <c r="E81" s="49" t="s">
        <v>103</v>
      </c>
      <c r="F81" s="47">
        <v>0</v>
      </c>
      <c r="G81" s="38">
        <v>0</v>
      </c>
      <c r="H81" s="38">
        <v>975.79</v>
      </c>
      <c r="I81" s="38">
        <v>0</v>
      </c>
      <c r="J81" s="41">
        <f t="shared" si="1"/>
        <v>975.79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s="27" customFormat="1" hidden="1" x14ac:dyDescent="0.2">
      <c r="B82" s="40" t="s">
        <v>193</v>
      </c>
      <c r="C82" s="55" t="s">
        <v>320</v>
      </c>
      <c r="D82" s="37" t="s">
        <v>155</v>
      </c>
      <c r="E82" s="49" t="s">
        <v>104</v>
      </c>
      <c r="F82" s="47">
        <v>9240.75</v>
      </c>
      <c r="G82" s="38">
        <v>7992</v>
      </c>
      <c r="H82" s="38">
        <v>5494.5</v>
      </c>
      <c r="I82" s="38">
        <v>0</v>
      </c>
      <c r="J82" s="41">
        <f t="shared" si="1"/>
        <v>22727.25</v>
      </c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s="27" customFormat="1" hidden="1" x14ac:dyDescent="0.2">
      <c r="B83" s="40" t="s">
        <v>193</v>
      </c>
      <c r="C83" s="55" t="s">
        <v>321</v>
      </c>
      <c r="D83" s="37" t="s">
        <v>19</v>
      </c>
      <c r="E83" s="49" t="s">
        <v>18</v>
      </c>
      <c r="F83" s="47">
        <v>55887.21</v>
      </c>
      <c r="G83" s="38">
        <v>39590.86</v>
      </c>
      <c r="H83" s="38">
        <v>32888.03</v>
      </c>
      <c r="I83" s="38">
        <v>24698.1</v>
      </c>
      <c r="J83" s="41">
        <f t="shared" si="1"/>
        <v>153064.20000000001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s="27" customFormat="1" hidden="1" x14ac:dyDescent="0.2">
      <c r="B84" s="40" t="s">
        <v>193</v>
      </c>
      <c r="C84" s="55" t="s">
        <v>322</v>
      </c>
      <c r="D84" s="37" t="s">
        <v>19</v>
      </c>
      <c r="E84" s="49" t="s">
        <v>156</v>
      </c>
      <c r="F84" s="47">
        <v>1497.05</v>
      </c>
      <c r="G84" s="38">
        <v>1449.5900000000001</v>
      </c>
      <c r="H84" s="38">
        <v>7153.3099999999995</v>
      </c>
      <c r="I84" s="38">
        <v>0</v>
      </c>
      <c r="J84" s="41">
        <f t="shared" si="1"/>
        <v>10099.950000000001</v>
      </c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s="27" customFormat="1" hidden="1" x14ac:dyDescent="0.2">
      <c r="B85" s="40" t="s">
        <v>193</v>
      </c>
      <c r="C85" s="55" t="s">
        <v>323</v>
      </c>
      <c r="D85" s="37" t="s">
        <v>19</v>
      </c>
      <c r="E85" s="49" t="s">
        <v>157</v>
      </c>
      <c r="F85" s="47">
        <v>0</v>
      </c>
      <c r="G85" s="38">
        <v>369.02</v>
      </c>
      <c r="H85" s="38">
        <v>8923.2800000000007</v>
      </c>
      <c r="I85" s="38">
        <v>12813.24</v>
      </c>
      <c r="J85" s="41">
        <f t="shared" si="1"/>
        <v>22105.54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s="27" customFormat="1" hidden="1" x14ac:dyDescent="0.2">
      <c r="B86" s="40" t="s">
        <v>193</v>
      </c>
      <c r="C86" s="55" t="s">
        <v>324</v>
      </c>
      <c r="D86" s="37" t="s">
        <v>19</v>
      </c>
      <c r="E86" s="49" t="s">
        <v>158</v>
      </c>
      <c r="F86" s="47">
        <v>25030.35</v>
      </c>
      <c r="G86" s="38">
        <v>4172.92</v>
      </c>
      <c r="H86" s="38">
        <v>7650.98</v>
      </c>
      <c r="I86" s="38">
        <v>9976.01</v>
      </c>
      <c r="J86" s="41">
        <f t="shared" si="1"/>
        <v>46830.26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s="27" customFormat="1" hidden="1" x14ac:dyDescent="0.2">
      <c r="B87" s="40" t="s">
        <v>193</v>
      </c>
      <c r="C87" s="55" t="s">
        <v>325</v>
      </c>
      <c r="D87" s="37" t="s">
        <v>19</v>
      </c>
      <c r="E87" s="49" t="s">
        <v>159</v>
      </c>
      <c r="F87" s="47">
        <v>170.47</v>
      </c>
      <c r="G87" s="38">
        <v>319.31</v>
      </c>
      <c r="H87" s="38">
        <v>307.17</v>
      </c>
      <c r="I87" s="38">
        <v>0</v>
      </c>
      <c r="J87" s="41">
        <f t="shared" si="1"/>
        <v>796.95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s="27" customFormat="1" hidden="1" x14ac:dyDescent="0.2">
      <c r="B88" s="40" t="s">
        <v>193</v>
      </c>
      <c r="C88" s="55" t="s">
        <v>326</v>
      </c>
      <c r="D88" s="37" t="s">
        <v>19</v>
      </c>
      <c r="E88" s="49" t="s">
        <v>160</v>
      </c>
      <c r="F88" s="47">
        <v>14514.430000000002</v>
      </c>
      <c r="G88" s="38">
        <v>4564.55</v>
      </c>
      <c r="H88" s="38">
        <v>962.76</v>
      </c>
      <c r="I88" s="38">
        <v>0</v>
      </c>
      <c r="J88" s="41">
        <f t="shared" si="1"/>
        <v>20041.740000000002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s="27" customFormat="1" hidden="1" x14ac:dyDescent="0.2">
      <c r="B89" s="40" t="s">
        <v>193</v>
      </c>
      <c r="C89" s="55" t="s">
        <v>327</v>
      </c>
      <c r="D89" s="37" t="s">
        <v>19</v>
      </c>
      <c r="E89" s="49" t="s">
        <v>161</v>
      </c>
      <c r="F89" s="47">
        <v>0</v>
      </c>
      <c r="G89" s="38">
        <v>1314.49</v>
      </c>
      <c r="H89" s="38">
        <v>142.08000000000001</v>
      </c>
      <c r="I89" s="38">
        <v>0</v>
      </c>
      <c r="J89" s="41">
        <f t="shared" si="1"/>
        <v>1456.57</v>
      </c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s="27" customFormat="1" hidden="1" x14ac:dyDescent="0.2">
      <c r="B90" s="40" t="s">
        <v>193</v>
      </c>
      <c r="C90" s="55" t="s">
        <v>328</v>
      </c>
      <c r="D90" s="37" t="s">
        <v>227</v>
      </c>
      <c r="E90" s="49" t="s">
        <v>105</v>
      </c>
      <c r="F90" s="47">
        <v>37751.230000000003</v>
      </c>
      <c r="G90" s="38">
        <v>20461.79</v>
      </c>
      <c r="H90" s="38">
        <v>38267.659999999996</v>
      </c>
      <c r="I90" s="38">
        <v>6273.18</v>
      </c>
      <c r="J90" s="41">
        <f t="shared" si="1"/>
        <v>102753.85999999999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s="27" customFormat="1" hidden="1" x14ac:dyDescent="0.2">
      <c r="B91" s="40" t="s">
        <v>193</v>
      </c>
      <c r="C91" s="55" t="s">
        <v>329</v>
      </c>
      <c r="D91" s="37" t="s">
        <v>227</v>
      </c>
      <c r="E91" s="49" t="s">
        <v>106</v>
      </c>
      <c r="F91" s="47">
        <v>17.22</v>
      </c>
      <c r="G91" s="38">
        <v>172.02</v>
      </c>
      <c r="H91" s="38">
        <v>4100.8999999999996</v>
      </c>
      <c r="I91" s="38">
        <v>450.14</v>
      </c>
      <c r="J91" s="41">
        <f t="shared" si="1"/>
        <v>4740.28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s="27" customFormat="1" hidden="1" x14ac:dyDescent="0.2">
      <c r="B92" s="40" t="s">
        <v>193</v>
      </c>
      <c r="C92" s="55" t="s">
        <v>330</v>
      </c>
      <c r="D92" s="37" t="s">
        <v>227</v>
      </c>
      <c r="E92" s="49" t="s">
        <v>107</v>
      </c>
      <c r="F92" s="47">
        <v>24269.38</v>
      </c>
      <c r="G92" s="38">
        <v>28340.34</v>
      </c>
      <c r="H92" s="38">
        <v>60054.28</v>
      </c>
      <c r="I92" s="38">
        <v>35697.01</v>
      </c>
      <c r="J92" s="41">
        <f t="shared" si="1"/>
        <v>148361.01</v>
      </c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s="27" customFormat="1" hidden="1" x14ac:dyDescent="0.2">
      <c r="B93" s="40" t="s">
        <v>193</v>
      </c>
      <c r="C93" s="55" t="s">
        <v>331</v>
      </c>
      <c r="D93" s="37" t="s">
        <v>227</v>
      </c>
      <c r="E93" s="49" t="s">
        <v>108</v>
      </c>
      <c r="F93" s="47">
        <v>46215.530000000006</v>
      </c>
      <c r="G93" s="38">
        <v>34239.949999999997</v>
      </c>
      <c r="H93" s="38">
        <v>48735.88</v>
      </c>
      <c r="I93" s="38">
        <v>60680.020000000004</v>
      </c>
      <c r="J93" s="41">
        <f t="shared" si="1"/>
        <v>189871.38</v>
      </c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s="27" customFormat="1" hidden="1" x14ac:dyDescent="0.2">
      <c r="B94" s="40" t="s">
        <v>193</v>
      </c>
      <c r="C94" s="55" t="s">
        <v>332</v>
      </c>
      <c r="D94" s="37" t="s">
        <v>227</v>
      </c>
      <c r="E94" s="49" t="s">
        <v>109</v>
      </c>
      <c r="F94" s="47">
        <v>1037938.0313499999</v>
      </c>
      <c r="G94" s="38">
        <v>297984.11</v>
      </c>
      <c r="H94" s="38">
        <v>522466.33999999997</v>
      </c>
      <c r="I94" s="38">
        <v>167624.94</v>
      </c>
      <c r="J94" s="41">
        <f t="shared" si="1"/>
        <v>2026013.42135</v>
      </c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s="27" customFormat="1" hidden="1" x14ac:dyDescent="0.2">
      <c r="B95" s="40" t="s">
        <v>193</v>
      </c>
      <c r="C95" s="55" t="s">
        <v>333</v>
      </c>
      <c r="D95" s="37" t="s">
        <v>227</v>
      </c>
      <c r="E95" s="49" t="s">
        <v>110</v>
      </c>
      <c r="F95" s="47">
        <v>92128.310000000012</v>
      </c>
      <c r="G95" s="38">
        <v>53101</v>
      </c>
      <c r="H95" s="38">
        <v>101449.62999999999</v>
      </c>
      <c r="I95" s="38">
        <v>9189.89</v>
      </c>
      <c r="J95" s="41">
        <f t="shared" si="1"/>
        <v>255868.83000000002</v>
      </c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s="27" customFormat="1" hidden="1" x14ac:dyDescent="0.2">
      <c r="B96" s="40" t="s">
        <v>193</v>
      </c>
      <c r="C96" s="55" t="s">
        <v>334</v>
      </c>
      <c r="D96" s="37" t="s">
        <v>227</v>
      </c>
      <c r="E96" s="49" t="s">
        <v>111</v>
      </c>
      <c r="F96" s="47">
        <v>97827.589999999982</v>
      </c>
      <c r="G96" s="38">
        <v>36982.79</v>
      </c>
      <c r="H96" s="38">
        <v>96523.09</v>
      </c>
      <c r="I96" s="38">
        <v>30631.93</v>
      </c>
      <c r="J96" s="41">
        <f t="shared" si="1"/>
        <v>261965.39999999997</v>
      </c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s="27" customFormat="1" hidden="1" x14ac:dyDescent="0.2">
      <c r="B97" s="40" t="s">
        <v>193</v>
      </c>
      <c r="C97" s="55" t="s">
        <v>335</v>
      </c>
      <c r="D97" s="37" t="s">
        <v>227</v>
      </c>
      <c r="E97" s="49" t="s">
        <v>112</v>
      </c>
      <c r="F97" s="47">
        <v>24155.79</v>
      </c>
      <c r="G97" s="38">
        <v>0</v>
      </c>
      <c r="H97" s="38">
        <v>9935.77</v>
      </c>
      <c r="I97" s="38">
        <v>0</v>
      </c>
      <c r="J97" s="41">
        <f t="shared" si="1"/>
        <v>34091.56</v>
      </c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s="27" customFormat="1" hidden="1" x14ac:dyDescent="0.2">
      <c r="B98" s="40" t="s">
        <v>193</v>
      </c>
      <c r="C98" s="55" t="s">
        <v>336</v>
      </c>
      <c r="D98" s="37" t="s">
        <v>227</v>
      </c>
      <c r="E98" s="49" t="s">
        <v>113</v>
      </c>
      <c r="F98" s="47">
        <v>9947.08</v>
      </c>
      <c r="G98" s="38">
        <v>3727.35</v>
      </c>
      <c r="H98" s="38">
        <v>3021.35</v>
      </c>
      <c r="I98" s="38">
        <v>201.3</v>
      </c>
      <c r="J98" s="41">
        <f t="shared" si="1"/>
        <v>16897.079999999998</v>
      </c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s="27" customFormat="1" hidden="1" x14ac:dyDescent="0.2">
      <c r="B99" s="40" t="s">
        <v>193</v>
      </c>
      <c r="C99" s="55" t="s">
        <v>337</v>
      </c>
      <c r="D99" s="37" t="s">
        <v>227</v>
      </c>
      <c r="E99" s="49" t="s">
        <v>114</v>
      </c>
      <c r="F99" s="47">
        <v>127759.61999999998</v>
      </c>
      <c r="G99" s="38">
        <v>97652.160000000003</v>
      </c>
      <c r="H99" s="38">
        <v>148327.80000000002</v>
      </c>
      <c r="I99" s="38">
        <v>20797.259999999998</v>
      </c>
      <c r="J99" s="41">
        <f t="shared" si="1"/>
        <v>394536.83999999997</v>
      </c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s="27" customFormat="1" hidden="1" x14ac:dyDescent="0.2">
      <c r="B100" s="40" t="s">
        <v>193</v>
      </c>
      <c r="C100" s="55" t="s">
        <v>338</v>
      </c>
      <c r="D100" s="37" t="s">
        <v>227</v>
      </c>
      <c r="E100" s="49" t="s">
        <v>115</v>
      </c>
      <c r="F100" s="47">
        <v>40</v>
      </c>
      <c r="G100" s="38">
        <v>0</v>
      </c>
      <c r="H100" s="38">
        <v>0</v>
      </c>
      <c r="I100" s="38">
        <v>0</v>
      </c>
      <c r="J100" s="41">
        <f t="shared" si="1"/>
        <v>40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s="27" customFormat="1" hidden="1" x14ac:dyDescent="0.2">
      <c r="B101" s="40" t="s">
        <v>193</v>
      </c>
      <c r="C101" s="55" t="s">
        <v>339</v>
      </c>
      <c r="D101" s="37" t="s">
        <v>227</v>
      </c>
      <c r="E101" s="49" t="s">
        <v>116</v>
      </c>
      <c r="F101" s="47">
        <v>4760.83</v>
      </c>
      <c r="G101" s="38">
        <v>5435.1</v>
      </c>
      <c r="H101" s="38">
        <v>27215.54</v>
      </c>
      <c r="I101" s="38">
        <v>3737.49</v>
      </c>
      <c r="J101" s="41">
        <f t="shared" si="1"/>
        <v>41148.959999999999</v>
      </c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s="27" customFormat="1" hidden="1" x14ac:dyDescent="0.2">
      <c r="B102" s="40" t="s">
        <v>193</v>
      </c>
      <c r="C102" s="55" t="s">
        <v>340</v>
      </c>
      <c r="D102" s="37" t="s">
        <v>227</v>
      </c>
      <c r="E102" s="49" t="s">
        <v>117</v>
      </c>
      <c r="F102" s="47">
        <v>1135.73</v>
      </c>
      <c r="G102" s="38">
        <v>1234.22</v>
      </c>
      <c r="H102" s="38">
        <v>3163.15</v>
      </c>
      <c r="I102" s="38">
        <v>42.12</v>
      </c>
      <c r="J102" s="41">
        <f t="shared" si="1"/>
        <v>5575.22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s="27" customFormat="1" hidden="1" x14ac:dyDescent="0.2">
      <c r="B103" s="40" t="s">
        <v>193</v>
      </c>
      <c r="C103" s="55" t="s">
        <v>341</v>
      </c>
      <c r="D103" s="37" t="s">
        <v>227</v>
      </c>
      <c r="E103" s="49" t="s">
        <v>118</v>
      </c>
      <c r="F103" s="47">
        <v>1801.16</v>
      </c>
      <c r="G103" s="38">
        <v>1999.07</v>
      </c>
      <c r="H103" s="38">
        <v>1987.48</v>
      </c>
      <c r="I103" s="38">
        <v>0</v>
      </c>
      <c r="J103" s="41">
        <f t="shared" si="1"/>
        <v>5787.71</v>
      </c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s="27" customFormat="1" hidden="1" x14ac:dyDescent="0.2">
      <c r="B104" s="40" t="s">
        <v>193</v>
      </c>
      <c r="C104" s="55" t="s">
        <v>342</v>
      </c>
      <c r="D104" s="37" t="s">
        <v>227</v>
      </c>
      <c r="E104" s="49" t="s">
        <v>119</v>
      </c>
      <c r="F104" s="47">
        <v>18887.910000000003</v>
      </c>
      <c r="G104" s="38">
        <v>14444.869999999999</v>
      </c>
      <c r="H104" s="38">
        <v>87488.320000000007</v>
      </c>
      <c r="I104" s="38">
        <v>36746.65</v>
      </c>
      <c r="J104" s="41">
        <f t="shared" si="1"/>
        <v>157567.75</v>
      </c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s="27" customFormat="1" hidden="1" x14ac:dyDescent="0.2">
      <c r="B105" s="40" t="s">
        <v>193</v>
      </c>
      <c r="C105" s="55" t="s">
        <v>343</v>
      </c>
      <c r="D105" s="37" t="s">
        <v>227</v>
      </c>
      <c r="E105" s="49" t="s">
        <v>120</v>
      </c>
      <c r="F105" s="47">
        <v>16312.560000000001</v>
      </c>
      <c r="G105" s="38">
        <v>15573.53</v>
      </c>
      <c r="H105" s="38">
        <v>41591.039999999994</v>
      </c>
      <c r="I105" s="38">
        <v>11463.93</v>
      </c>
      <c r="J105" s="41">
        <f t="shared" si="1"/>
        <v>84941.06</v>
      </c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s="27" customFormat="1" hidden="1" x14ac:dyDescent="0.2">
      <c r="B106" s="40" t="s">
        <v>193</v>
      </c>
      <c r="C106" s="55" t="s">
        <v>344</v>
      </c>
      <c r="D106" s="37" t="s">
        <v>227</v>
      </c>
      <c r="E106" s="49" t="s">
        <v>121</v>
      </c>
      <c r="F106" s="47">
        <v>145984.84</v>
      </c>
      <c r="G106" s="38">
        <v>108180.20000000001</v>
      </c>
      <c r="H106" s="38">
        <v>370059.76999999996</v>
      </c>
      <c r="I106" s="38">
        <v>154225.02000000002</v>
      </c>
      <c r="J106" s="41">
        <f t="shared" si="1"/>
        <v>778449.83</v>
      </c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s="27" customFormat="1" hidden="1" x14ac:dyDescent="0.2">
      <c r="B107" s="40" t="s">
        <v>193</v>
      </c>
      <c r="C107" s="55" t="s">
        <v>345</v>
      </c>
      <c r="D107" s="37" t="s">
        <v>228</v>
      </c>
      <c r="E107" s="49" t="s">
        <v>122</v>
      </c>
      <c r="F107" s="47">
        <v>205193.82</v>
      </c>
      <c r="G107" s="38">
        <v>120297.95999999999</v>
      </c>
      <c r="H107" s="38">
        <v>179408.82</v>
      </c>
      <c r="I107" s="38">
        <v>60045.13</v>
      </c>
      <c r="J107" s="41">
        <f t="shared" si="1"/>
        <v>564945.73</v>
      </c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s="27" customFormat="1" hidden="1" x14ac:dyDescent="0.2">
      <c r="B108" s="40" t="s">
        <v>193</v>
      </c>
      <c r="C108" s="55" t="s">
        <v>346</v>
      </c>
      <c r="D108" s="37" t="s">
        <v>228</v>
      </c>
      <c r="E108" s="49" t="s">
        <v>123</v>
      </c>
      <c r="F108" s="47">
        <v>0</v>
      </c>
      <c r="G108" s="38">
        <v>92.07</v>
      </c>
      <c r="H108" s="38">
        <v>0</v>
      </c>
      <c r="I108" s="38">
        <v>0</v>
      </c>
      <c r="J108" s="41">
        <f t="shared" si="1"/>
        <v>92.07</v>
      </c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s="27" customFormat="1" hidden="1" x14ac:dyDescent="0.2">
      <c r="B109" s="40" t="s">
        <v>193</v>
      </c>
      <c r="C109" s="55" t="s">
        <v>347</v>
      </c>
      <c r="D109" s="37" t="s">
        <v>228</v>
      </c>
      <c r="E109" s="49" t="s">
        <v>20</v>
      </c>
      <c r="F109" s="47">
        <v>15933.39</v>
      </c>
      <c r="G109" s="38">
        <v>24071.47</v>
      </c>
      <c r="H109" s="38">
        <v>32291.33</v>
      </c>
      <c r="I109" s="38">
        <v>53375.87</v>
      </c>
      <c r="J109" s="41">
        <f t="shared" si="1"/>
        <v>125672.06</v>
      </c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s="27" customFormat="1" hidden="1" x14ac:dyDescent="0.2">
      <c r="B110" s="40" t="s">
        <v>193</v>
      </c>
      <c r="C110" s="55" t="s">
        <v>348</v>
      </c>
      <c r="D110" s="37" t="s">
        <v>228</v>
      </c>
      <c r="E110" s="49" t="s">
        <v>32</v>
      </c>
      <c r="F110" s="47">
        <v>139187.69</v>
      </c>
      <c r="G110" s="38">
        <v>18156.32</v>
      </c>
      <c r="H110" s="38">
        <v>124551.79</v>
      </c>
      <c r="I110" s="38">
        <v>37098.67</v>
      </c>
      <c r="J110" s="41">
        <f t="shared" si="1"/>
        <v>318994.46999999997</v>
      </c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s="27" customFormat="1" hidden="1" x14ac:dyDescent="0.2">
      <c r="B111" s="40" t="s">
        <v>193</v>
      </c>
      <c r="C111" s="55" t="s">
        <v>349</v>
      </c>
      <c r="D111" s="37" t="s">
        <v>229</v>
      </c>
      <c r="E111" s="49" t="s">
        <v>124</v>
      </c>
      <c r="F111" s="47">
        <v>10545.26</v>
      </c>
      <c r="G111" s="38">
        <v>5742.16</v>
      </c>
      <c r="H111" s="38">
        <v>16810.07</v>
      </c>
      <c r="I111" s="38">
        <v>0</v>
      </c>
      <c r="J111" s="41">
        <f t="shared" si="1"/>
        <v>33097.49</v>
      </c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s="27" customFormat="1" hidden="1" x14ac:dyDescent="0.2">
      <c r="B112" s="40" t="s">
        <v>193</v>
      </c>
      <c r="C112" s="55" t="s">
        <v>350</v>
      </c>
      <c r="D112" s="37" t="s">
        <v>125</v>
      </c>
      <c r="E112" s="49" t="s">
        <v>126</v>
      </c>
      <c r="F112" s="47">
        <v>6093</v>
      </c>
      <c r="G112" s="38">
        <v>0</v>
      </c>
      <c r="H112" s="38">
        <v>7198.27</v>
      </c>
      <c r="I112" s="38">
        <v>0</v>
      </c>
      <c r="J112" s="41">
        <f t="shared" si="1"/>
        <v>13291.27</v>
      </c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s="27" customFormat="1" hidden="1" x14ac:dyDescent="0.2">
      <c r="B113" s="40" t="s">
        <v>193</v>
      </c>
      <c r="C113" s="55" t="s">
        <v>351</v>
      </c>
      <c r="D113" s="37" t="s">
        <v>125</v>
      </c>
      <c r="E113" s="49" t="s">
        <v>127</v>
      </c>
      <c r="F113" s="47">
        <v>15592.24</v>
      </c>
      <c r="G113" s="38">
        <v>5124.6100000000006</v>
      </c>
      <c r="H113" s="38">
        <v>22826.39</v>
      </c>
      <c r="I113" s="38">
        <v>0</v>
      </c>
      <c r="J113" s="41">
        <f t="shared" si="1"/>
        <v>43543.24</v>
      </c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s="27" customFormat="1" hidden="1" x14ac:dyDescent="0.2">
      <c r="B114" s="40" t="s">
        <v>193</v>
      </c>
      <c r="C114" s="55" t="s">
        <v>352</v>
      </c>
      <c r="D114" s="37" t="s">
        <v>125</v>
      </c>
      <c r="E114" s="49" t="s">
        <v>128</v>
      </c>
      <c r="F114" s="47">
        <v>0</v>
      </c>
      <c r="G114" s="38">
        <v>2986.58</v>
      </c>
      <c r="H114" s="38">
        <v>3090.04</v>
      </c>
      <c r="I114" s="38">
        <v>0</v>
      </c>
      <c r="J114" s="41">
        <f t="shared" si="1"/>
        <v>6076.62</v>
      </c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s="27" customFormat="1" hidden="1" x14ac:dyDescent="0.2">
      <c r="B115" s="40" t="s">
        <v>193</v>
      </c>
      <c r="C115" s="55" t="s">
        <v>353</v>
      </c>
      <c r="D115" s="37" t="s">
        <v>125</v>
      </c>
      <c r="E115" s="49" t="s">
        <v>129</v>
      </c>
      <c r="F115" s="47">
        <v>10001.5</v>
      </c>
      <c r="G115" s="38">
        <v>3319.42</v>
      </c>
      <c r="H115" s="38">
        <v>3530.5299999999997</v>
      </c>
      <c r="I115" s="38">
        <v>2323.39</v>
      </c>
      <c r="J115" s="41">
        <f t="shared" si="1"/>
        <v>19174.84</v>
      </c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s="27" customFormat="1" hidden="1" x14ac:dyDescent="0.2">
      <c r="B116" s="40" t="s">
        <v>193</v>
      </c>
      <c r="C116" s="55" t="s">
        <v>354</v>
      </c>
      <c r="D116" s="37" t="s">
        <v>125</v>
      </c>
      <c r="E116" s="49" t="s">
        <v>130</v>
      </c>
      <c r="F116" s="47">
        <v>7519.4899999999989</v>
      </c>
      <c r="G116" s="38">
        <v>7604.7999999999993</v>
      </c>
      <c r="H116" s="38">
        <v>12752.05</v>
      </c>
      <c r="I116" s="38">
        <v>0</v>
      </c>
      <c r="J116" s="41">
        <f t="shared" si="1"/>
        <v>27876.339999999997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s="27" customFormat="1" hidden="1" x14ac:dyDescent="0.2">
      <c r="B117" s="40" t="s">
        <v>193</v>
      </c>
      <c r="C117" s="55" t="s">
        <v>355</v>
      </c>
      <c r="D117" s="37" t="s">
        <v>125</v>
      </c>
      <c r="E117" s="49" t="s">
        <v>131</v>
      </c>
      <c r="F117" s="47">
        <v>9016.89</v>
      </c>
      <c r="G117" s="38">
        <v>0</v>
      </c>
      <c r="H117" s="38">
        <v>6897.09</v>
      </c>
      <c r="I117" s="38">
        <v>12020.1</v>
      </c>
      <c r="J117" s="41">
        <f t="shared" si="1"/>
        <v>27934.080000000002</v>
      </c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s="27" customFormat="1" hidden="1" x14ac:dyDescent="0.2">
      <c r="B118" s="40" t="s">
        <v>193</v>
      </c>
      <c r="C118" s="55" t="s">
        <v>356</v>
      </c>
      <c r="D118" s="37" t="s">
        <v>125</v>
      </c>
      <c r="E118" s="49" t="s">
        <v>132</v>
      </c>
      <c r="F118" s="47">
        <v>21929.32</v>
      </c>
      <c r="G118" s="38">
        <v>7368.19</v>
      </c>
      <c r="H118" s="38">
        <v>23482.080000000002</v>
      </c>
      <c r="I118" s="38">
        <v>0</v>
      </c>
      <c r="J118" s="41">
        <f t="shared" si="1"/>
        <v>52779.59</v>
      </c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s="27" customFormat="1" hidden="1" x14ac:dyDescent="0.2">
      <c r="B119" s="40" t="s">
        <v>193</v>
      </c>
      <c r="C119" s="55" t="s">
        <v>357</v>
      </c>
      <c r="D119" s="37" t="s">
        <v>125</v>
      </c>
      <c r="E119" s="49" t="s">
        <v>133</v>
      </c>
      <c r="F119" s="47">
        <v>0</v>
      </c>
      <c r="G119" s="38">
        <v>281.07</v>
      </c>
      <c r="H119" s="38">
        <v>1405.3999999999999</v>
      </c>
      <c r="I119" s="38">
        <v>0</v>
      </c>
      <c r="J119" s="41">
        <f t="shared" si="1"/>
        <v>1686.4699999999998</v>
      </c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s="27" customFormat="1" hidden="1" x14ac:dyDescent="0.2">
      <c r="B120" s="40" t="s">
        <v>193</v>
      </c>
      <c r="C120" s="55" t="s">
        <v>358</v>
      </c>
      <c r="D120" s="43" t="s">
        <v>224</v>
      </c>
      <c r="E120" s="49" t="s">
        <v>225</v>
      </c>
      <c r="F120" s="47">
        <v>0</v>
      </c>
      <c r="G120" s="38">
        <v>0</v>
      </c>
      <c r="H120" s="38">
        <v>0</v>
      </c>
      <c r="I120" s="38">
        <v>64.48</v>
      </c>
      <c r="J120" s="41">
        <f t="shared" si="1"/>
        <v>64.48</v>
      </c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s="27" customFormat="1" hidden="1" x14ac:dyDescent="0.2">
      <c r="B121" s="40" t="s">
        <v>193</v>
      </c>
      <c r="C121" s="55" t="s">
        <v>359</v>
      </c>
      <c r="D121" s="43" t="s">
        <v>134</v>
      </c>
      <c r="E121" s="49" t="s">
        <v>135</v>
      </c>
      <c r="F121" s="47">
        <v>0</v>
      </c>
      <c r="G121" s="38">
        <v>0</v>
      </c>
      <c r="H121" s="38">
        <v>8109.8</v>
      </c>
      <c r="I121" s="38">
        <v>16914.16</v>
      </c>
      <c r="J121" s="41">
        <f t="shared" si="1"/>
        <v>25023.96</v>
      </c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s="27" customFormat="1" hidden="1" x14ac:dyDescent="0.2">
      <c r="B122" s="40" t="s">
        <v>193</v>
      </c>
      <c r="C122" s="55" t="s">
        <v>360</v>
      </c>
      <c r="D122" s="43" t="s">
        <v>134</v>
      </c>
      <c r="E122" s="49" t="s">
        <v>136</v>
      </c>
      <c r="F122" s="47">
        <v>206.84</v>
      </c>
      <c r="G122" s="38">
        <v>0</v>
      </c>
      <c r="H122" s="38">
        <v>0</v>
      </c>
      <c r="I122" s="38">
        <v>0</v>
      </c>
      <c r="J122" s="41">
        <f t="shared" si="1"/>
        <v>206.84</v>
      </c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s="27" customFormat="1" hidden="1" x14ac:dyDescent="0.2">
      <c r="B123" s="40" t="s">
        <v>193</v>
      </c>
      <c r="C123" s="55" t="s">
        <v>361</v>
      </c>
      <c r="D123" s="43" t="s">
        <v>134</v>
      </c>
      <c r="E123" s="49" t="s">
        <v>137</v>
      </c>
      <c r="F123" s="47">
        <v>1631.39</v>
      </c>
      <c r="G123" s="38">
        <v>0</v>
      </c>
      <c r="H123" s="38">
        <v>0</v>
      </c>
      <c r="I123" s="38">
        <v>0</v>
      </c>
      <c r="J123" s="41">
        <f t="shared" si="1"/>
        <v>1631.39</v>
      </c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s="27" customFormat="1" hidden="1" x14ac:dyDescent="0.2">
      <c r="B124" s="40" t="s">
        <v>193</v>
      </c>
      <c r="C124" s="55" t="s">
        <v>362</v>
      </c>
      <c r="D124" s="43" t="s">
        <v>134</v>
      </c>
      <c r="E124" s="49" t="s">
        <v>138</v>
      </c>
      <c r="F124" s="47">
        <v>35241.56</v>
      </c>
      <c r="G124" s="38">
        <v>21176.02</v>
      </c>
      <c r="H124" s="38">
        <v>100165.5</v>
      </c>
      <c r="I124" s="38">
        <v>148646.5</v>
      </c>
      <c r="J124" s="41">
        <f t="shared" si="1"/>
        <v>305229.58</v>
      </c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s="27" customFormat="1" hidden="1" x14ac:dyDescent="0.2">
      <c r="B125" s="40" t="s">
        <v>193</v>
      </c>
      <c r="C125" s="55" t="s">
        <v>363</v>
      </c>
      <c r="D125" s="43" t="s">
        <v>134</v>
      </c>
      <c r="E125" s="49" t="s">
        <v>139</v>
      </c>
      <c r="F125" s="47">
        <v>2946.13</v>
      </c>
      <c r="G125" s="38">
        <v>4242.53</v>
      </c>
      <c r="H125" s="38">
        <v>12438.37</v>
      </c>
      <c r="I125" s="38">
        <v>5873.09</v>
      </c>
      <c r="J125" s="41">
        <f t="shared" si="1"/>
        <v>25500.12</v>
      </c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s="27" customFormat="1" hidden="1" x14ac:dyDescent="0.2">
      <c r="B126" s="40" t="s">
        <v>193</v>
      </c>
      <c r="C126" s="55" t="s">
        <v>364</v>
      </c>
      <c r="D126" s="43" t="s">
        <v>140</v>
      </c>
      <c r="E126" s="49" t="s">
        <v>141</v>
      </c>
      <c r="F126" s="47">
        <v>0</v>
      </c>
      <c r="G126" s="38">
        <v>0</v>
      </c>
      <c r="H126" s="38">
        <v>820.61</v>
      </c>
      <c r="I126" s="38">
        <v>0</v>
      </c>
      <c r="J126" s="41">
        <f t="shared" si="1"/>
        <v>820.61</v>
      </c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s="27" customFormat="1" hidden="1" x14ac:dyDescent="0.2">
      <c r="B127" s="40" t="s">
        <v>193</v>
      </c>
      <c r="C127" s="55" t="s">
        <v>365</v>
      </c>
      <c r="D127" s="43" t="s">
        <v>140</v>
      </c>
      <c r="E127" s="49" t="s">
        <v>142</v>
      </c>
      <c r="F127" s="47">
        <v>12282.38</v>
      </c>
      <c r="G127" s="38">
        <v>10704.61</v>
      </c>
      <c r="H127" s="38">
        <v>13429.33</v>
      </c>
      <c r="I127" s="38">
        <v>21866.190000000002</v>
      </c>
      <c r="J127" s="41">
        <f t="shared" si="1"/>
        <v>58282.51</v>
      </c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s="27" customFormat="1" hidden="1" x14ac:dyDescent="0.2">
      <c r="B128" s="40" t="s">
        <v>193</v>
      </c>
      <c r="C128" s="55" t="s">
        <v>366</v>
      </c>
      <c r="D128" s="43" t="s">
        <v>25</v>
      </c>
      <c r="E128" s="49" t="s">
        <v>162</v>
      </c>
      <c r="F128" s="48">
        <v>442.26</v>
      </c>
      <c r="G128" s="44">
        <v>557.52</v>
      </c>
      <c r="H128" s="44">
        <v>0</v>
      </c>
      <c r="I128" s="44">
        <v>0</v>
      </c>
      <c r="J128" s="41">
        <f>+SUM(F128:I128)</f>
        <v>999.78</v>
      </c>
    </row>
    <row r="129" spans="2:10" s="27" customFormat="1" hidden="1" x14ac:dyDescent="0.2">
      <c r="B129" s="40" t="s">
        <v>193</v>
      </c>
      <c r="C129" s="55" t="s">
        <v>367</v>
      </c>
      <c r="D129" s="43" t="s">
        <v>25</v>
      </c>
      <c r="E129" s="49" t="s">
        <v>163</v>
      </c>
      <c r="F129" s="48">
        <v>926.98</v>
      </c>
      <c r="G129" s="44">
        <v>3302.46</v>
      </c>
      <c r="H129" s="44">
        <v>3038.82</v>
      </c>
      <c r="I129" s="44">
        <v>0</v>
      </c>
      <c r="J129" s="41">
        <f t="shared" ref="J129:J192" si="2">+SUM(F129:I129)</f>
        <v>7268.26</v>
      </c>
    </row>
    <row r="130" spans="2:10" s="27" customFormat="1" hidden="1" x14ac:dyDescent="0.2">
      <c r="B130" s="40" t="s">
        <v>193</v>
      </c>
      <c r="C130" s="55" t="s">
        <v>368</v>
      </c>
      <c r="D130" s="43" t="s">
        <v>25</v>
      </c>
      <c r="E130" s="49" t="s">
        <v>164</v>
      </c>
      <c r="F130" s="48">
        <v>1422.9</v>
      </c>
      <c r="G130" s="44">
        <v>683.29</v>
      </c>
      <c r="H130" s="44">
        <v>0</v>
      </c>
      <c r="I130" s="44">
        <v>0</v>
      </c>
      <c r="J130" s="41">
        <f t="shared" si="2"/>
        <v>2106.19</v>
      </c>
    </row>
    <row r="131" spans="2:10" s="27" customFormat="1" hidden="1" x14ac:dyDescent="0.2">
      <c r="B131" s="40" t="s">
        <v>193</v>
      </c>
      <c r="C131" s="55" t="s">
        <v>369</v>
      </c>
      <c r="D131" s="43" t="s">
        <v>25</v>
      </c>
      <c r="E131" s="49" t="s">
        <v>165</v>
      </c>
      <c r="F131" s="48">
        <v>3650.71</v>
      </c>
      <c r="G131" s="44">
        <v>3974.1400000000003</v>
      </c>
      <c r="H131" s="44">
        <v>15732.71</v>
      </c>
      <c r="I131" s="44">
        <v>8606.75</v>
      </c>
      <c r="J131" s="41">
        <f t="shared" si="2"/>
        <v>31964.309999999998</v>
      </c>
    </row>
    <row r="132" spans="2:10" s="27" customFormat="1" hidden="1" x14ac:dyDescent="0.2">
      <c r="B132" s="40" t="s">
        <v>193</v>
      </c>
      <c r="C132" s="55" t="s">
        <v>370</v>
      </c>
      <c r="D132" s="37" t="s">
        <v>143</v>
      </c>
      <c r="E132" s="49" t="s">
        <v>144</v>
      </c>
      <c r="F132" s="48">
        <v>3454.17</v>
      </c>
      <c r="G132" s="44">
        <v>3610.37</v>
      </c>
      <c r="H132" s="44">
        <v>20654.73</v>
      </c>
      <c r="I132" s="44">
        <v>0</v>
      </c>
      <c r="J132" s="41">
        <f t="shared" si="2"/>
        <v>27719.27</v>
      </c>
    </row>
    <row r="133" spans="2:10" s="27" customFormat="1" hidden="1" x14ac:dyDescent="0.2">
      <c r="B133" s="40" t="s">
        <v>193</v>
      </c>
      <c r="C133" s="55" t="s">
        <v>371</v>
      </c>
      <c r="D133" s="37" t="s">
        <v>145</v>
      </c>
      <c r="E133" s="49" t="s">
        <v>146</v>
      </c>
      <c r="F133" s="48">
        <v>1219.8799999999999</v>
      </c>
      <c r="G133" s="44">
        <v>0</v>
      </c>
      <c r="H133" s="44">
        <v>449.96</v>
      </c>
      <c r="I133" s="44">
        <v>0</v>
      </c>
      <c r="J133" s="41">
        <f t="shared" si="2"/>
        <v>1669.84</v>
      </c>
    </row>
    <row r="134" spans="2:10" s="27" customFormat="1" hidden="1" x14ac:dyDescent="0.2">
      <c r="B134" s="40" t="s">
        <v>193</v>
      </c>
      <c r="C134" s="55" t="s">
        <v>372</v>
      </c>
      <c r="D134" s="37" t="s">
        <v>145</v>
      </c>
      <c r="E134" s="49" t="s">
        <v>147</v>
      </c>
      <c r="F134" s="48">
        <v>7960.49</v>
      </c>
      <c r="G134" s="44">
        <v>7505</v>
      </c>
      <c r="H134" s="44">
        <v>7522.2</v>
      </c>
      <c r="I134" s="44">
        <v>0</v>
      </c>
      <c r="J134" s="41">
        <f t="shared" si="2"/>
        <v>22987.69</v>
      </c>
    </row>
    <row r="135" spans="2:10" s="27" customFormat="1" hidden="1" x14ac:dyDescent="0.2">
      <c r="B135" s="40" t="s">
        <v>193</v>
      </c>
      <c r="C135" s="55" t="s">
        <v>373</v>
      </c>
      <c r="D135" s="37" t="s">
        <v>145</v>
      </c>
      <c r="E135" s="49" t="s">
        <v>148</v>
      </c>
      <c r="F135" s="48">
        <v>37974.629999999997</v>
      </c>
      <c r="G135" s="44">
        <v>15510.77</v>
      </c>
      <c r="H135" s="44">
        <v>4448.7299999999996</v>
      </c>
      <c r="I135" s="44">
        <v>0</v>
      </c>
      <c r="J135" s="41">
        <f t="shared" si="2"/>
        <v>57934.12999999999</v>
      </c>
    </row>
    <row r="136" spans="2:10" s="27" customFormat="1" hidden="1" x14ac:dyDescent="0.2">
      <c r="B136" s="40" t="s">
        <v>193</v>
      </c>
      <c r="C136" s="55" t="s">
        <v>374</v>
      </c>
      <c r="D136" s="37" t="s">
        <v>145</v>
      </c>
      <c r="E136" s="49" t="s">
        <v>149</v>
      </c>
      <c r="F136" s="48">
        <v>31633.87</v>
      </c>
      <c r="G136" s="44">
        <v>12219.259999999998</v>
      </c>
      <c r="H136" s="44">
        <v>8271.5400000000009</v>
      </c>
      <c r="I136" s="44">
        <v>0</v>
      </c>
      <c r="J136" s="41">
        <f t="shared" si="2"/>
        <v>52124.67</v>
      </c>
    </row>
    <row r="137" spans="2:10" s="27" customFormat="1" hidden="1" x14ac:dyDescent="0.2">
      <c r="B137" s="40" t="s">
        <v>193</v>
      </c>
      <c r="C137" s="55" t="s">
        <v>375</v>
      </c>
      <c r="D137" s="37" t="s">
        <v>145</v>
      </c>
      <c r="E137" s="49" t="s">
        <v>150</v>
      </c>
      <c r="F137" s="48">
        <v>10085.77</v>
      </c>
      <c r="G137" s="44">
        <v>2053.98</v>
      </c>
      <c r="H137" s="44">
        <v>22695.129999999997</v>
      </c>
      <c r="I137" s="44">
        <v>0</v>
      </c>
      <c r="J137" s="41">
        <f t="shared" si="2"/>
        <v>34834.879999999997</v>
      </c>
    </row>
    <row r="138" spans="2:10" s="27" customFormat="1" hidden="1" x14ac:dyDescent="0.2">
      <c r="B138" s="40" t="s">
        <v>193</v>
      </c>
      <c r="C138" s="55" t="s">
        <v>376</v>
      </c>
      <c r="D138" s="37" t="s">
        <v>145</v>
      </c>
      <c r="E138" s="49" t="s">
        <v>151</v>
      </c>
      <c r="F138" s="48">
        <v>10505.130000000003</v>
      </c>
      <c r="G138" s="44">
        <v>3030.17</v>
      </c>
      <c r="H138" s="44">
        <v>2564.84</v>
      </c>
      <c r="I138" s="44">
        <v>0</v>
      </c>
      <c r="J138" s="41">
        <f t="shared" si="2"/>
        <v>16100.140000000003</v>
      </c>
    </row>
    <row r="139" spans="2:10" s="27" customFormat="1" hidden="1" x14ac:dyDescent="0.2">
      <c r="B139" s="40" t="s">
        <v>193</v>
      </c>
      <c r="C139" s="55" t="s">
        <v>377</v>
      </c>
      <c r="D139" s="37" t="s">
        <v>145</v>
      </c>
      <c r="E139" s="49" t="s">
        <v>152</v>
      </c>
      <c r="F139" s="48">
        <v>74749.400000000009</v>
      </c>
      <c r="G139" s="44">
        <v>40015.160000000003</v>
      </c>
      <c r="H139" s="44">
        <v>50098.82</v>
      </c>
      <c r="I139" s="44">
        <v>0</v>
      </c>
      <c r="J139" s="41">
        <f t="shared" si="2"/>
        <v>164863.38</v>
      </c>
    </row>
    <row r="140" spans="2:10" s="27" customFormat="1" hidden="1" x14ac:dyDescent="0.2">
      <c r="B140" s="40" t="s">
        <v>193</v>
      </c>
      <c r="C140" s="55" t="s">
        <v>378</v>
      </c>
      <c r="D140" s="37" t="s">
        <v>145</v>
      </c>
      <c r="E140" s="49" t="s">
        <v>153</v>
      </c>
      <c r="F140" s="48">
        <v>10655.75</v>
      </c>
      <c r="G140" s="44">
        <v>5781.41</v>
      </c>
      <c r="H140" s="44">
        <v>3278.3</v>
      </c>
      <c r="I140" s="44">
        <v>0</v>
      </c>
      <c r="J140" s="41">
        <f t="shared" si="2"/>
        <v>19715.46</v>
      </c>
    </row>
    <row r="141" spans="2:10" s="27" customFormat="1" hidden="1" x14ac:dyDescent="0.2">
      <c r="B141" s="40" t="s">
        <v>193</v>
      </c>
      <c r="C141" s="55" t="s">
        <v>379</v>
      </c>
      <c r="D141" s="37" t="s">
        <v>145</v>
      </c>
      <c r="E141" s="49" t="s">
        <v>154</v>
      </c>
      <c r="F141" s="48">
        <v>7486.4900000000007</v>
      </c>
      <c r="G141" s="44">
        <v>3451.49</v>
      </c>
      <c r="H141" s="44">
        <v>3573.13</v>
      </c>
      <c r="I141" s="44">
        <v>0</v>
      </c>
      <c r="J141" s="41">
        <f t="shared" si="2"/>
        <v>14511.11</v>
      </c>
    </row>
    <row r="142" spans="2:10" s="27" customFormat="1" hidden="1" x14ac:dyDescent="0.2">
      <c r="B142" s="40" t="s">
        <v>194</v>
      </c>
      <c r="C142" s="55" t="s">
        <v>251</v>
      </c>
      <c r="D142" s="37" t="s">
        <v>11</v>
      </c>
      <c r="E142" s="49" t="s">
        <v>34</v>
      </c>
      <c r="F142" s="48">
        <v>548.94629999999995</v>
      </c>
      <c r="G142" s="44">
        <v>252.96681999999998</v>
      </c>
      <c r="H142" s="44">
        <v>167.85328000000001</v>
      </c>
      <c r="I142" s="44">
        <v>0</v>
      </c>
      <c r="J142" s="41">
        <f t="shared" si="2"/>
        <v>969.76639999999998</v>
      </c>
    </row>
    <row r="143" spans="2:10" s="27" customFormat="1" hidden="1" x14ac:dyDescent="0.2">
      <c r="B143" s="40" t="s">
        <v>194</v>
      </c>
      <c r="C143" s="55" t="s">
        <v>252</v>
      </c>
      <c r="D143" s="37" t="s">
        <v>11</v>
      </c>
      <c r="E143" s="49" t="s">
        <v>35</v>
      </c>
      <c r="F143" s="48">
        <v>6156.8832213300002</v>
      </c>
      <c r="G143" s="44">
        <v>3902.7093409999998</v>
      </c>
      <c r="H143" s="44">
        <v>3949.7814839999996</v>
      </c>
      <c r="I143" s="44">
        <v>1106.820101</v>
      </c>
      <c r="J143" s="41">
        <f t="shared" si="2"/>
        <v>15116.194147329998</v>
      </c>
    </row>
    <row r="144" spans="2:10" s="27" customFormat="1" hidden="1" x14ac:dyDescent="0.2">
      <c r="B144" s="40" t="s">
        <v>194</v>
      </c>
      <c r="C144" s="55" t="s">
        <v>253</v>
      </c>
      <c r="D144" s="37" t="s">
        <v>11</v>
      </c>
      <c r="E144" s="49" t="s">
        <v>36</v>
      </c>
      <c r="F144" s="48">
        <v>6137.9400000000005</v>
      </c>
      <c r="G144" s="44">
        <v>806.3</v>
      </c>
      <c r="H144" s="44">
        <v>2406.23</v>
      </c>
      <c r="I144" s="44">
        <v>1355.04</v>
      </c>
      <c r="J144" s="41">
        <f t="shared" si="2"/>
        <v>10705.510000000002</v>
      </c>
    </row>
    <row r="145" spans="2:10" s="27" customFormat="1" hidden="1" x14ac:dyDescent="0.2">
      <c r="B145" s="40" t="s">
        <v>194</v>
      </c>
      <c r="C145" s="55" t="s">
        <v>254</v>
      </c>
      <c r="D145" s="37" t="s">
        <v>11</v>
      </c>
      <c r="E145" s="49" t="s">
        <v>37</v>
      </c>
      <c r="F145" s="48">
        <v>12102.887028199999</v>
      </c>
      <c r="G145" s="44">
        <v>5636.2880000000005</v>
      </c>
      <c r="H145" s="44">
        <v>43303.602926100008</v>
      </c>
      <c r="I145" s="44">
        <v>6990.6822904000001</v>
      </c>
      <c r="J145" s="41">
        <f t="shared" si="2"/>
        <v>68033.460244700007</v>
      </c>
    </row>
    <row r="146" spans="2:10" s="27" customFormat="1" hidden="1" x14ac:dyDescent="0.2">
      <c r="B146" s="40" t="s">
        <v>194</v>
      </c>
      <c r="C146" s="55" t="s">
        <v>255</v>
      </c>
      <c r="D146" s="37" t="s">
        <v>11</v>
      </c>
      <c r="E146" s="49" t="s">
        <v>38</v>
      </c>
      <c r="F146" s="48">
        <v>158.38999999999999</v>
      </c>
      <c r="G146" s="44">
        <v>29.919999999999998</v>
      </c>
      <c r="H146" s="44">
        <v>14.58</v>
      </c>
      <c r="I146" s="44">
        <v>12.950000000000001</v>
      </c>
      <c r="J146" s="41">
        <f t="shared" si="2"/>
        <v>215.83999999999997</v>
      </c>
    </row>
    <row r="147" spans="2:10" s="27" customFormat="1" hidden="1" x14ac:dyDescent="0.2">
      <c r="B147" s="40" t="s">
        <v>194</v>
      </c>
      <c r="C147" s="55" t="s">
        <v>256</v>
      </c>
      <c r="D147" s="37" t="s">
        <v>11</v>
      </c>
      <c r="E147" s="49" t="s">
        <v>39</v>
      </c>
      <c r="F147" s="48">
        <v>21.42</v>
      </c>
      <c r="G147" s="44">
        <v>0</v>
      </c>
      <c r="H147" s="44">
        <v>0</v>
      </c>
      <c r="I147" s="44">
        <v>0</v>
      </c>
      <c r="J147" s="41">
        <f t="shared" si="2"/>
        <v>21.42</v>
      </c>
    </row>
    <row r="148" spans="2:10" s="27" customFormat="1" hidden="1" x14ac:dyDescent="0.2">
      <c r="B148" s="40" t="s">
        <v>194</v>
      </c>
      <c r="C148" s="55" t="s">
        <v>257</v>
      </c>
      <c r="D148" s="37" t="s">
        <v>11</v>
      </c>
      <c r="E148" s="49" t="s">
        <v>40</v>
      </c>
      <c r="F148" s="48">
        <v>63.08</v>
      </c>
      <c r="G148" s="44">
        <v>10637.22</v>
      </c>
      <c r="H148" s="44">
        <v>12428.199999999999</v>
      </c>
      <c r="I148" s="44">
        <v>0</v>
      </c>
      <c r="J148" s="41">
        <f t="shared" si="2"/>
        <v>23128.5</v>
      </c>
    </row>
    <row r="149" spans="2:10" s="27" customFormat="1" hidden="1" x14ac:dyDescent="0.2">
      <c r="B149" s="40" t="s">
        <v>194</v>
      </c>
      <c r="C149" s="55" t="s">
        <v>258</v>
      </c>
      <c r="D149" s="37" t="s">
        <v>11</v>
      </c>
      <c r="E149" s="49" t="s">
        <v>41</v>
      </c>
      <c r="F149" s="48">
        <v>192.15</v>
      </c>
      <c r="G149" s="44">
        <v>41.9</v>
      </c>
      <c r="H149" s="44">
        <v>41.32</v>
      </c>
      <c r="I149" s="44">
        <v>11326.87</v>
      </c>
      <c r="J149" s="41">
        <f t="shared" si="2"/>
        <v>11602.240000000002</v>
      </c>
    </row>
    <row r="150" spans="2:10" s="27" customFormat="1" hidden="1" x14ac:dyDescent="0.2">
      <c r="B150" s="40" t="s">
        <v>194</v>
      </c>
      <c r="C150" s="55" t="s">
        <v>260</v>
      </c>
      <c r="D150" s="37" t="s">
        <v>11</v>
      </c>
      <c r="E150" s="49" t="s">
        <v>43</v>
      </c>
      <c r="F150" s="48">
        <v>3418360.5599999996</v>
      </c>
      <c r="G150" s="44">
        <v>2186012.5</v>
      </c>
      <c r="H150" s="44">
        <v>4963325.6100000003</v>
      </c>
      <c r="I150" s="44">
        <v>3775172.19</v>
      </c>
      <c r="J150" s="41">
        <f t="shared" si="2"/>
        <v>14342870.859999999</v>
      </c>
    </row>
    <row r="151" spans="2:10" s="27" customFormat="1" hidden="1" x14ac:dyDescent="0.2">
      <c r="B151" s="40" t="s">
        <v>194</v>
      </c>
      <c r="C151" s="55" t="s">
        <v>261</v>
      </c>
      <c r="D151" s="37" t="s">
        <v>11</v>
      </c>
      <c r="E151" s="49" t="s">
        <v>44</v>
      </c>
      <c r="F151" s="48">
        <v>3541.9650983400002</v>
      </c>
      <c r="G151" s="44">
        <v>20965.85944</v>
      </c>
      <c r="H151" s="44">
        <v>17304.465179999999</v>
      </c>
      <c r="I151" s="44">
        <v>3712.87</v>
      </c>
      <c r="J151" s="41">
        <f t="shared" si="2"/>
        <v>45525.159718340001</v>
      </c>
    </row>
    <row r="152" spans="2:10" s="27" customFormat="1" hidden="1" x14ac:dyDescent="0.2">
      <c r="B152" s="40" t="s">
        <v>194</v>
      </c>
      <c r="C152" s="55" t="s">
        <v>262</v>
      </c>
      <c r="D152" s="37" t="s">
        <v>11</v>
      </c>
      <c r="E152" s="49" t="s">
        <v>45</v>
      </c>
      <c r="F152" s="48">
        <v>1717.7577488500001</v>
      </c>
      <c r="G152" s="44">
        <v>1410.9877002600001</v>
      </c>
      <c r="H152" s="44">
        <v>6447.2549642000004</v>
      </c>
      <c r="I152" s="44">
        <v>6218.9777071999997</v>
      </c>
      <c r="J152" s="41">
        <f t="shared" si="2"/>
        <v>15794.978120510001</v>
      </c>
    </row>
    <row r="153" spans="2:10" s="27" customFormat="1" hidden="1" x14ac:dyDescent="0.2">
      <c r="B153" s="40" t="s">
        <v>194</v>
      </c>
      <c r="C153" s="55" t="s">
        <v>263</v>
      </c>
      <c r="D153" s="37" t="s">
        <v>11</v>
      </c>
      <c r="E153" s="49" t="s">
        <v>46</v>
      </c>
      <c r="F153" s="48">
        <v>326.57000000000005</v>
      </c>
      <c r="G153" s="44">
        <v>116.68</v>
      </c>
      <c r="H153" s="44">
        <v>192.23000000000002</v>
      </c>
      <c r="I153" s="44">
        <v>0</v>
      </c>
      <c r="J153" s="41">
        <f t="shared" si="2"/>
        <v>635.48</v>
      </c>
    </row>
    <row r="154" spans="2:10" s="27" customFormat="1" hidden="1" x14ac:dyDescent="0.2">
      <c r="B154" s="40" t="s">
        <v>194</v>
      </c>
      <c r="C154" s="55" t="s">
        <v>264</v>
      </c>
      <c r="D154" s="37" t="s">
        <v>11</v>
      </c>
      <c r="E154" s="49" t="s">
        <v>47</v>
      </c>
      <c r="F154" s="48">
        <v>0</v>
      </c>
      <c r="G154" s="44">
        <v>0</v>
      </c>
      <c r="H154" s="44">
        <v>22.641500000000001</v>
      </c>
      <c r="I154" s="44">
        <v>0</v>
      </c>
      <c r="J154" s="41">
        <f t="shared" si="2"/>
        <v>22.641500000000001</v>
      </c>
    </row>
    <row r="155" spans="2:10" s="27" customFormat="1" hidden="1" x14ac:dyDescent="0.2">
      <c r="B155" s="40" t="s">
        <v>194</v>
      </c>
      <c r="C155" s="55" t="s">
        <v>265</v>
      </c>
      <c r="D155" s="37" t="s">
        <v>11</v>
      </c>
      <c r="E155" s="49" t="s">
        <v>48</v>
      </c>
      <c r="F155" s="48">
        <v>206436.80823660002</v>
      </c>
      <c r="G155" s="44">
        <v>131407.98944799998</v>
      </c>
      <c r="H155" s="44">
        <v>258011.88657600002</v>
      </c>
      <c r="I155" s="44">
        <v>85222.418250999996</v>
      </c>
      <c r="J155" s="41">
        <f t="shared" si="2"/>
        <v>681079.10251160001</v>
      </c>
    </row>
    <row r="156" spans="2:10" s="27" customFormat="1" hidden="1" x14ac:dyDescent="0.2">
      <c r="B156" s="40" t="s">
        <v>194</v>
      </c>
      <c r="C156" s="55" t="s">
        <v>267</v>
      </c>
      <c r="D156" s="37" t="s">
        <v>11</v>
      </c>
      <c r="E156" s="49" t="s">
        <v>50</v>
      </c>
      <c r="F156" s="48">
        <v>15.69</v>
      </c>
      <c r="G156" s="44">
        <v>0</v>
      </c>
      <c r="H156" s="44">
        <v>10.4</v>
      </c>
      <c r="I156" s="44">
        <v>0</v>
      </c>
      <c r="J156" s="41">
        <f t="shared" si="2"/>
        <v>26.09</v>
      </c>
    </row>
    <row r="157" spans="2:10" s="27" customFormat="1" hidden="1" x14ac:dyDescent="0.2">
      <c r="B157" s="40" t="s">
        <v>194</v>
      </c>
      <c r="C157" s="55" t="s">
        <v>268</v>
      </c>
      <c r="D157" s="37" t="s">
        <v>11</v>
      </c>
      <c r="E157" s="49" t="s">
        <v>51</v>
      </c>
      <c r="F157" s="48">
        <v>10845.5533046</v>
      </c>
      <c r="G157" s="44">
        <v>6280.1219999999994</v>
      </c>
      <c r="H157" s="44">
        <v>13492.208360000001</v>
      </c>
      <c r="I157" s="44">
        <v>12923.556</v>
      </c>
      <c r="J157" s="41">
        <f t="shared" si="2"/>
        <v>43541.439664600002</v>
      </c>
    </row>
    <row r="158" spans="2:10" s="27" customFormat="1" hidden="1" x14ac:dyDescent="0.2">
      <c r="B158" s="40" t="s">
        <v>194</v>
      </c>
      <c r="C158" s="55" t="s">
        <v>269</v>
      </c>
      <c r="D158" s="37" t="s">
        <v>11</v>
      </c>
      <c r="E158" s="49" t="s">
        <v>52</v>
      </c>
      <c r="F158" s="48">
        <v>4441.6988670000001</v>
      </c>
      <c r="G158" s="44">
        <v>0</v>
      </c>
      <c r="H158" s="44">
        <v>0</v>
      </c>
      <c r="I158" s="44">
        <v>0</v>
      </c>
      <c r="J158" s="41">
        <f t="shared" si="2"/>
        <v>4441.6988670000001</v>
      </c>
    </row>
    <row r="159" spans="2:10" s="27" customFormat="1" hidden="1" x14ac:dyDescent="0.2">
      <c r="B159" s="40" t="s">
        <v>194</v>
      </c>
      <c r="C159" s="55" t="s">
        <v>270</v>
      </c>
      <c r="D159" s="37" t="s">
        <v>11</v>
      </c>
      <c r="E159" s="49" t="s">
        <v>53</v>
      </c>
      <c r="F159" s="48">
        <v>83949.490096700014</v>
      </c>
      <c r="G159" s="44">
        <v>88211.423347000004</v>
      </c>
      <c r="H159" s="44">
        <v>129067.90935</v>
      </c>
      <c r="I159" s="44">
        <v>30845.032698999999</v>
      </c>
      <c r="J159" s="41">
        <f t="shared" si="2"/>
        <v>332073.85549270001</v>
      </c>
    </row>
    <row r="160" spans="2:10" s="27" customFormat="1" hidden="1" x14ac:dyDescent="0.2">
      <c r="B160" s="40" t="s">
        <v>194</v>
      </c>
      <c r="C160" s="55" t="s">
        <v>271</v>
      </c>
      <c r="D160" s="37" t="s">
        <v>11</v>
      </c>
      <c r="E160" s="49" t="s">
        <v>54</v>
      </c>
      <c r="F160" s="48">
        <v>3107.5391600199996</v>
      </c>
      <c r="G160" s="44">
        <v>5350.4366800000007</v>
      </c>
      <c r="H160" s="44">
        <v>5414.2986478000003</v>
      </c>
      <c r="I160" s="44">
        <v>240.56105142999999</v>
      </c>
      <c r="J160" s="41">
        <f t="shared" si="2"/>
        <v>14112.835539250002</v>
      </c>
    </row>
    <row r="161" spans="2:10" s="27" customFormat="1" hidden="1" x14ac:dyDescent="0.2">
      <c r="B161" s="40" t="s">
        <v>194</v>
      </c>
      <c r="C161" s="55" t="s">
        <v>272</v>
      </c>
      <c r="D161" s="37" t="s">
        <v>11</v>
      </c>
      <c r="E161" s="49" t="s">
        <v>55</v>
      </c>
      <c r="F161" s="48">
        <v>7332.9427900000001</v>
      </c>
      <c r="G161" s="44">
        <v>8166.1200310000004</v>
      </c>
      <c r="H161" s="44">
        <v>1536.9176219999999</v>
      </c>
      <c r="I161" s="44">
        <v>0</v>
      </c>
      <c r="J161" s="41">
        <f t="shared" si="2"/>
        <v>17035.980443</v>
      </c>
    </row>
    <row r="162" spans="2:10" s="27" customFormat="1" hidden="1" x14ac:dyDescent="0.2">
      <c r="B162" s="40" t="s">
        <v>194</v>
      </c>
      <c r="C162" s="55" t="s">
        <v>274</v>
      </c>
      <c r="D162" s="37" t="s">
        <v>11</v>
      </c>
      <c r="E162" s="49" t="s">
        <v>57</v>
      </c>
      <c r="F162" s="48">
        <v>443.2</v>
      </c>
      <c r="G162" s="44">
        <v>460.60649999999998</v>
      </c>
      <c r="H162" s="44">
        <v>685.07403999999997</v>
      </c>
      <c r="I162" s="44">
        <v>0</v>
      </c>
      <c r="J162" s="41">
        <f t="shared" si="2"/>
        <v>1588.8805399999999</v>
      </c>
    </row>
    <row r="163" spans="2:10" s="27" customFormat="1" hidden="1" x14ac:dyDescent="0.2">
      <c r="B163" s="40" t="s">
        <v>194</v>
      </c>
      <c r="C163" s="55" t="s">
        <v>275</v>
      </c>
      <c r="D163" s="37" t="s">
        <v>11</v>
      </c>
      <c r="E163" s="49" t="s">
        <v>58</v>
      </c>
      <c r="F163" s="48">
        <v>3765.1092000399999</v>
      </c>
      <c r="G163" s="44">
        <v>1517.3052980700002</v>
      </c>
      <c r="H163" s="44">
        <v>2061.8737944999998</v>
      </c>
      <c r="I163" s="44">
        <v>324.80312858999997</v>
      </c>
      <c r="J163" s="41">
        <f t="shared" si="2"/>
        <v>7669.0914211999989</v>
      </c>
    </row>
    <row r="164" spans="2:10" s="27" customFormat="1" hidden="1" x14ac:dyDescent="0.2">
      <c r="B164" s="40" t="s">
        <v>194</v>
      </c>
      <c r="C164" s="55" t="s">
        <v>276</v>
      </c>
      <c r="D164" s="37" t="s">
        <v>11</v>
      </c>
      <c r="E164" s="49" t="s">
        <v>59</v>
      </c>
      <c r="F164" s="48">
        <v>147.3939</v>
      </c>
      <c r="G164" s="44">
        <v>579.94309999999996</v>
      </c>
      <c r="H164" s="44">
        <v>2282.0713999999998</v>
      </c>
      <c r="I164" s="44">
        <v>0</v>
      </c>
      <c r="J164" s="41">
        <f t="shared" si="2"/>
        <v>3009.4083999999998</v>
      </c>
    </row>
    <row r="165" spans="2:10" s="27" customFormat="1" hidden="1" x14ac:dyDescent="0.2">
      <c r="B165" s="40" t="s">
        <v>194</v>
      </c>
      <c r="C165" s="55" t="s">
        <v>277</v>
      </c>
      <c r="D165" s="37" t="s">
        <v>11</v>
      </c>
      <c r="E165" s="49" t="s">
        <v>60</v>
      </c>
      <c r="F165" s="48">
        <v>1637.6306000700001</v>
      </c>
      <c r="G165" s="44">
        <v>524.51070002999995</v>
      </c>
      <c r="H165" s="44">
        <v>378.16069995999999</v>
      </c>
      <c r="I165" s="44">
        <v>776.95549997000001</v>
      </c>
      <c r="J165" s="41">
        <f t="shared" si="2"/>
        <v>3317.2575000299998</v>
      </c>
    </row>
    <row r="166" spans="2:10" s="27" customFormat="1" hidden="1" x14ac:dyDescent="0.2">
      <c r="B166" s="40" t="s">
        <v>194</v>
      </c>
      <c r="C166" s="55" t="s">
        <v>278</v>
      </c>
      <c r="D166" s="37" t="s">
        <v>11</v>
      </c>
      <c r="E166" s="49" t="s">
        <v>61</v>
      </c>
      <c r="F166" s="48">
        <v>291693.69238004996</v>
      </c>
      <c r="G166" s="44">
        <v>175982.886811</v>
      </c>
      <c r="H166" s="44">
        <v>96053.18918382001</v>
      </c>
      <c r="I166" s="44">
        <v>200809.98105835999</v>
      </c>
      <c r="J166" s="41">
        <f t="shared" si="2"/>
        <v>764539.74943322991</v>
      </c>
    </row>
    <row r="167" spans="2:10" s="27" customFormat="1" hidden="1" x14ac:dyDescent="0.2">
      <c r="B167" s="40" t="s">
        <v>194</v>
      </c>
      <c r="C167" s="55" t="s">
        <v>279</v>
      </c>
      <c r="D167" s="37" t="s">
        <v>11</v>
      </c>
      <c r="E167" s="49" t="s">
        <v>62</v>
      </c>
      <c r="F167" s="48">
        <v>0</v>
      </c>
      <c r="G167" s="44">
        <v>26.77478</v>
      </c>
      <c r="H167" s="44">
        <v>8.4853300000000011</v>
      </c>
      <c r="I167" s="44">
        <v>0</v>
      </c>
      <c r="J167" s="41">
        <f t="shared" si="2"/>
        <v>35.260109999999997</v>
      </c>
    </row>
    <row r="168" spans="2:10" s="27" customFormat="1" hidden="1" x14ac:dyDescent="0.2">
      <c r="B168" s="40" t="s">
        <v>194</v>
      </c>
      <c r="C168" s="55" t="s">
        <v>280</v>
      </c>
      <c r="D168" s="37" t="s">
        <v>11</v>
      </c>
      <c r="E168" s="49" t="s">
        <v>63</v>
      </c>
      <c r="F168" s="48">
        <v>820188.72122359998</v>
      </c>
      <c r="G168" s="44">
        <v>343323.01832000003</v>
      </c>
      <c r="H168" s="44">
        <v>604443.71721579996</v>
      </c>
      <c r="I168" s="44">
        <v>744077.55514930002</v>
      </c>
      <c r="J168" s="41">
        <f t="shared" si="2"/>
        <v>2512033.0119086998</v>
      </c>
    </row>
    <row r="169" spans="2:10" s="27" customFormat="1" hidden="1" x14ac:dyDescent="0.2">
      <c r="B169" s="40" t="s">
        <v>194</v>
      </c>
      <c r="C169" s="55" t="s">
        <v>281</v>
      </c>
      <c r="D169" s="37" t="s">
        <v>11</v>
      </c>
      <c r="E169" s="49" t="s">
        <v>64</v>
      </c>
      <c r="F169" s="48">
        <v>1487.8133333329999</v>
      </c>
      <c r="G169" s="44">
        <v>633.68999999999994</v>
      </c>
      <c r="H169" s="44">
        <v>1288.7864266700001</v>
      </c>
      <c r="I169" s="44">
        <v>0</v>
      </c>
      <c r="J169" s="41">
        <f t="shared" si="2"/>
        <v>3410.2897600030001</v>
      </c>
    </row>
    <row r="170" spans="2:10" s="27" customFormat="1" hidden="1" x14ac:dyDescent="0.2">
      <c r="B170" s="40" t="s">
        <v>194</v>
      </c>
      <c r="C170" s="55" t="s">
        <v>282</v>
      </c>
      <c r="D170" s="37" t="s">
        <v>11</v>
      </c>
      <c r="E170" s="49" t="s">
        <v>65</v>
      </c>
      <c r="F170" s="48">
        <v>18099.512545455007</v>
      </c>
      <c r="G170" s="44">
        <v>13946.093901799999</v>
      </c>
      <c r="H170" s="44">
        <v>45352.959999999999</v>
      </c>
      <c r="I170" s="44">
        <v>19098.691371432</v>
      </c>
      <c r="J170" s="41">
        <f t="shared" si="2"/>
        <v>96497.257818686994</v>
      </c>
    </row>
    <row r="171" spans="2:10" s="27" customFormat="1" hidden="1" x14ac:dyDescent="0.2">
      <c r="B171" s="40" t="s">
        <v>194</v>
      </c>
      <c r="C171" s="55" t="s">
        <v>283</v>
      </c>
      <c r="D171" s="37" t="s">
        <v>11</v>
      </c>
      <c r="E171" s="49" t="s">
        <v>66</v>
      </c>
      <c r="F171" s="48">
        <v>485.9</v>
      </c>
      <c r="G171" s="44">
        <v>403.59</v>
      </c>
      <c r="H171" s="44">
        <v>550.35</v>
      </c>
      <c r="I171" s="44">
        <v>24996.57</v>
      </c>
      <c r="J171" s="41">
        <f t="shared" si="2"/>
        <v>26436.41</v>
      </c>
    </row>
    <row r="172" spans="2:10" s="27" customFormat="1" hidden="1" x14ac:dyDescent="0.2">
      <c r="B172" s="40" t="s">
        <v>194</v>
      </c>
      <c r="C172" s="55" t="s">
        <v>284</v>
      </c>
      <c r="D172" s="37" t="s">
        <v>11</v>
      </c>
      <c r="E172" s="49" t="s">
        <v>67</v>
      </c>
      <c r="F172" s="48">
        <v>3558.1374950600002</v>
      </c>
      <c r="G172" s="44">
        <v>2409.4962771700002</v>
      </c>
      <c r="H172" s="44">
        <v>4323.4398525999995</v>
      </c>
      <c r="I172" s="44">
        <v>932.91611533399998</v>
      </c>
      <c r="J172" s="41">
        <f t="shared" si="2"/>
        <v>11223.989740163999</v>
      </c>
    </row>
    <row r="173" spans="2:10" s="27" customFormat="1" hidden="1" x14ac:dyDescent="0.2">
      <c r="B173" s="40" t="s">
        <v>194</v>
      </c>
      <c r="C173" s="55" t="s">
        <v>285</v>
      </c>
      <c r="D173" s="37" t="s">
        <v>11</v>
      </c>
      <c r="E173" s="49" t="s">
        <v>68</v>
      </c>
      <c r="F173" s="48">
        <v>346818.36000000004</v>
      </c>
      <c r="G173" s="44">
        <v>272650.42000000004</v>
      </c>
      <c r="H173" s="44">
        <v>391588.53912000003</v>
      </c>
      <c r="I173" s="44">
        <v>549794.64</v>
      </c>
      <c r="J173" s="41">
        <f t="shared" si="2"/>
        <v>1560851.9591200002</v>
      </c>
    </row>
    <row r="174" spans="2:10" s="27" customFormat="1" hidden="1" x14ac:dyDescent="0.2">
      <c r="B174" s="40" t="s">
        <v>194</v>
      </c>
      <c r="C174" s="55" t="s">
        <v>286</v>
      </c>
      <c r="D174" s="37" t="s">
        <v>11</v>
      </c>
      <c r="E174" s="49" t="s">
        <v>69</v>
      </c>
      <c r="F174" s="48">
        <v>1538746.1035950002</v>
      </c>
      <c r="G174" s="44">
        <v>965283.12447000004</v>
      </c>
      <c r="H174" s="44">
        <v>1291882.9490948999</v>
      </c>
      <c r="I174" s="44">
        <v>2932565.6422937</v>
      </c>
      <c r="J174" s="41">
        <f t="shared" si="2"/>
        <v>6728477.8194536008</v>
      </c>
    </row>
    <row r="175" spans="2:10" s="27" customFormat="1" hidden="1" x14ac:dyDescent="0.2">
      <c r="B175" s="40" t="s">
        <v>194</v>
      </c>
      <c r="C175" s="55" t="s">
        <v>287</v>
      </c>
      <c r="D175" s="37" t="s">
        <v>11</v>
      </c>
      <c r="E175" s="49" t="s">
        <v>70</v>
      </c>
      <c r="F175" s="48">
        <v>3728.2887300000002</v>
      </c>
      <c r="G175" s="44">
        <v>902.81529999999998</v>
      </c>
      <c r="H175" s="44">
        <v>2933.6099999999997</v>
      </c>
      <c r="I175" s="44">
        <v>1352.42</v>
      </c>
      <c r="J175" s="41">
        <f t="shared" si="2"/>
        <v>8917.1340300000011</v>
      </c>
    </row>
    <row r="176" spans="2:10" s="27" customFormat="1" hidden="1" x14ac:dyDescent="0.2">
      <c r="B176" s="40" t="s">
        <v>194</v>
      </c>
      <c r="C176" s="55" t="s">
        <v>288</v>
      </c>
      <c r="D176" s="37" t="s">
        <v>11</v>
      </c>
      <c r="E176" s="49" t="s">
        <v>71</v>
      </c>
      <c r="F176" s="48">
        <v>499.02335999999997</v>
      </c>
      <c r="G176" s="44">
        <v>57.591810000000002</v>
      </c>
      <c r="H176" s="44">
        <v>34.472540000000002</v>
      </c>
      <c r="I176" s="44">
        <v>0</v>
      </c>
      <c r="J176" s="41">
        <f t="shared" si="2"/>
        <v>591.0877099999999</v>
      </c>
    </row>
    <row r="177" spans="2:10" s="27" customFormat="1" hidden="1" x14ac:dyDescent="0.2">
      <c r="B177" s="40" t="s">
        <v>194</v>
      </c>
      <c r="C177" s="55" t="s">
        <v>289</v>
      </c>
      <c r="D177" s="37" t="s">
        <v>11</v>
      </c>
      <c r="E177" s="49" t="s">
        <v>72</v>
      </c>
      <c r="F177" s="48">
        <v>0</v>
      </c>
      <c r="G177" s="44">
        <v>94337.78</v>
      </c>
      <c r="H177" s="44">
        <v>82582.63</v>
      </c>
      <c r="I177" s="44">
        <v>36182.21</v>
      </c>
      <c r="J177" s="41">
        <f t="shared" si="2"/>
        <v>213102.62</v>
      </c>
    </row>
    <row r="178" spans="2:10" s="27" customFormat="1" hidden="1" x14ac:dyDescent="0.2">
      <c r="B178" s="40" t="s">
        <v>194</v>
      </c>
      <c r="C178" s="55" t="s">
        <v>290</v>
      </c>
      <c r="D178" s="37" t="s">
        <v>11</v>
      </c>
      <c r="E178" s="49" t="s">
        <v>73</v>
      </c>
      <c r="F178" s="48">
        <v>3438.0529738599998</v>
      </c>
      <c r="G178" s="44">
        <v>1965.71274657</v>
      </c>
      <c r="H178" s="44">
        <v>13060.425443700002</v>
      </c>
      <c r="I178" s="44">
        <v>24771.6610894</v>
      </c>
      <c r="J178" s="41">
        <f t="shared" si="2"/>
        <v>43235.85225353</v>
      </c>
    </row>
    <row r="179" spans="2:10" s="27" customFormat="1" hidden="1" x14ac:dyDescent="0.2">
      <c r="B179" s="40" t="s">
        <v>194</v>
      </c>
      <c r="C179" s="55" t="s">
        <v>291</v>
      </c>
      <c r="D179" s="37" t="s">
        <v>11</v>
      </c>
      <c r="E179" s="49" t="s">
        <v>74</v>
      </c>
      <c r="F179" s="48">
        <v>209.71016180000001</v>
      </c>
      <c r="G179" s="44">
        <v>17.420580464700002</v>
      </c>
      <c r="H179" s="44">
        <v>308.92773066000001</v>
      </c>
      <c r="I179" s="44">
        <v>324.39383398000001</v>
      </c>
      <c r="J179" s="41">
        <f t="shared" si="2"/>
        <v>860.45230690469998</v>
      </c>
    </row>
    <row r="180" spans="2:10" s="27" customFormat="1" hidden="1" x14ac:dyDescent="0.2">
      <c r="B180" s="40" t="s">
        <v>194</v>
      </c>
      <c r="C180" s="55" t="s">
        <v>292</v>
      </c>
      <c r="D180" s="37" t="s">
        <v>11</v>
      </c>
      <c r="E180" s="49" t="s">
        <v>75</v>
      </c>
      <c r="F180" s="48">
        <v>524.64499999999998</v>
      </c>
      <c r="G180" s="44">
        <v>206.86208999999999</v>
      </c>
      <c r="H180" s="44">
        <v>4304.5589533000002</v>
      </c>
      <c r="I180" s="44">
        <v>275.23154266</v>
      </c>
      <c r="J180" s="41">
        <f t="shared" si="2"/>
        <v>5311.2975859600001</v>
      </c>
    </row>
    <row r="181" spans="2:10" s="27" customFormat="1" hidden="1" x14ac:dyDescent="0.2">
      <c r="B181" s="40" t="s">
        <v>194</v>
      </c>
      <c r="C181" s="55" t="s">
        <v>293</v>
      </c>
      <c r="D181" s="37" t="s">
        <v>11</v>
      </c>
      <c r="E181" s="49" t="s">
        <v>76</v>
      </c>
      <c r="F181" s="48">
        <v>16858.76716947</v>
      </c>
      <c r="G181" s="44">
        <v>338130.33022900001</v>
      </c>
      <c r="H181" s="44">
        <v>330946.75313989999</v>
      </c>
      <c r="I181" s="44">
        <v>795.66509997999992</v>
      </c>
      <c r="J181" s="41">
        <f t="shared" si="2"/>
        <v>686731.51563834993</v>
      </c>
    </row>
    <row r="182" spans="2:10" s="27" customFormat="1" hidden="1" x14ac:dyDescent="0.2">
      <c r="B182" s="40" t="s">
        <v>194</v>
      </c>
      <c r="C182" s="55" t="s">
        <v>294</v>
      </c>
      <c r="D182" s="37" t="s">
        <v>226</v>
      </c>
      <c r="E182" s="49" t="s">
        <v>77</v>
      </c>
      <c r="F182" s="48">
        <v>2353.7682999999997</v>
      </c>
      <c r="G182" s="44">
        <v>0</v>
      </c>
      <c r="H182" s="44">
        <v>4049.13</v>
      </c>
      <c r="I182" s="44">
        <v>0</v>
      </c>
      <c r="J182" s="41">
        <f t="shared" si="2"/>
        <v>6402.8982999999998</v>
      </c>
    </row>
    <row r="183" spans="2:10" s="27" customFormat="1" hidden="1" x14ac:dyDescent="0.2">
      <c r="B183" s="40" t="s">
        <v>194</v>
      </c>
      <c r="C183" s="55" t="s">
        <v>296</v>
      </c>
      <c r="D183" s="37" t="s">
        <v>226</v>
      </c>
      <c r="E183" s="49" t="s">
        <v>79</v>
      </c>
      <c r="F183" s="48">
        <v>28.36</v>
      </c>
      <c r="G183" s="44">
        <v>145.45999999999998</v>
      </c>
      <c r="H183" s="44">
        <v>42.029999999999994</v>
      </c>
      <c r="I183" s="44">
        <v>3.09</v>
      </c>
      <c r="J183" s="41">
        <f t="shared" si="2"/>
        <v>218.94</v>
      </c>
    </row>
    <row r="184" spans="2:10" s="27" customFormat="1" hidden="1" x14ac:dyDescent="0.2">
      <c r="B184" s="40" t="s">
        <v>194</v>
      </c>
      <c r="C184" s="55" t="s">
        <v>297</v>
      </c>
      <c r="D184" s="37" t="s">
        <v>226</v>
      </c>
      <c r="E184" s="49" t="s">
        <v>80</v>
      </c>
      <c r="F184" s="48">
        <v>221.02085600000001</v>
      </c>
      <c r="G184" s="44">
        <v>110.45129</v>
      </c>
      <c r="H184" s="44">
        <v>391.17669999999998</v>
      </c>
      <c r="I184" s="44">
        <v>0</v>
      </c>
      <c r="J184" s="41">
        <f t="shared" si="2"/>
        <v>722.64884600000005</v>
      </c>
    </row>
    <row r="185" spans="2:10" s="27" customFormat="1" hidden="1" x14ac:dyDescent="0.2">
      <c r="B185" s="40" t="s">
        <v>194</v>
      </c>
      <c r="C185" s="55" t="s">
        <v>298</v>
      </c>
      <c r="D185" s="37" t="s">
        <v>226</v>
      </c>
      <c r="E185" s="49" t="s">
        <v>81</v>
      </c>
      <c r="F185" s="48">
        <v>7220.8395002899997</v>
      </c>
      <c r="G185" s="44">
        <v>2323.5002015299997</v>
      </c>
      <c r="H185" s="44">
        <v>19586.046242199998</v>
      </c>
      <c r="I185" s="44">
        <v>11933.2067893</v>
      </c>
      <c r="J185" s="41">
        <f t="shared" si="2"/>
        <v>41063.592733319994</v>
      </c>
    </row>
    <row r="186" spans="2:10" s="27" customFormat="1" hidden="1" x14ac:dyDescent="0.2">
      <c r="B186" s="40" t="s">
        <v>194</v>
      </c>
      <c r="C186" s="55" t="s">
        <v>299</v>
      </c>
      <c r="D186" s="37" t="s">
        <v>226</v>
      </c>
      <c r="E186" s="49" t="s">
        <v>82</v>
      </c>
      <c r="F186" s="48">
        <v>2834.28</v>
      </c>
      <c r="G186" s="44">
        <v>2631.36</v>
      </c>
      <c r="H186" s="44">
        <v>7036.0022799999997</v>
      </c>
      <c r="I186" s="44">
        <v>0</v>
      </c>
      <c r="J186" s="41">
        <f t="shared" si="2"/>
        <v>12501.64228</v>
      </c>
    </row>
    <row r="187" spans="2:10" s="27" customFormat="1" hidden="1" x14ac:dyDescent="0.2">
      <c r="B187" s="40" t="s">
        <v>194</v>
      </c>
      <c r="C187" s="55" t="s">
        <v>300</v>
      </c>
      <c r="D187" s="37" t="s">
        <v>226</v>
      </c>
      <c r="E187" s="49" t="s">
        <v>83</v>
      </c>
      <c r="F187" s="48">
        <v>537.61438999999996</v>
      </c>
      <c r="G187" s="44">
        <v>17.440000000000001</v>
      </c>
      <c r="H187" s="44">
        <v>751.12699999999995</v>
      </c>
      <c r="I187" s="44">
        <v>0</v>
      </c>
      <c r="J187" s="41">
        <f t="shared" si="2"/>
        <v>1306.18139</v>
      </c>
    </row>
    <row r="188" spans="2:10" s="27" customFormat="1" hidden="1" x14ac:dyDescent="0.2">
      <c r="B188" s="40" t="s">
        <v>194</v>
      </c>
      <c r="C188" s="55" t="s">
        <v>301</v>
      </c>
      <c r="D188" s="37" t="s">
        <v>226</v>
      </c>
      <c r="E188" s="49" t="s">
        <v>84</v>
      </c>
      <c r="F188" s="48">
        <v>1198.3209999999999</v>
      </c>
      <c r="G188" s="44">
        <v>6.65</v>
      </c>
      <c r="H188" s="44">
        <v>45.225000000000001</v>
      </c>
      <c r="I188" s="44">
        <v>0</v>
      </c>
      <c r="J188" s="41">
        <f t="shared" si="2"/>
        <v>1250.1959999999999</v>
      </c>
    </row>
    <row r="189" spans="2:10" s="27" customFormat="1" hidden="1" x14ac:dyDescent="0.2">
      <c r="B189" s="40" t="s">
        <v>194</v>
      </c>
      <c r="C189" s="55" t="s">
        <v>302</v>
      </c>
      <c r="D189" s="37" t="s">
        <v>226</v>
      </c>
      <c r="E189" s="49" t="s">
        <v>85</v>
      </c>
      <c r="F189" s="48">
        <v>22344.039000000001</v>
      </c>
      <c r="G189" s="44">
        <v>392.35819999999995</v>
      </c>
      <c r="H189" s="44">
        <v>34052.4781</v>
      </c>
      <c r="I189" s="44">
        <v>24.35</v>
      </c>
      <c r="J189" s="41">
        <f t="shared" si="2"/>
        <v>56813.225299999998</v>
      </c>
    </row>
    <row r="190" spans="2:10" s="27" customFormat="1" hidden="1" x14ac:dyDescent="0.2">
      <c r="B190" s="40" t="s">
        <v>194</v>
      </c>
      <c r="C190" s="55" t="s">
        <v>303</v>
      </c>
      <c r="D190" s="37" t="s">
        <v>226</v>
      </c>
      <c r="E190" s="49" t="s">
        <v>86</v>
      </c>
      <c r="F190" s="48">
        <v>0</v>
      </c>
      <c r="G190" s="44">
        <v>2.0299999999999998</v>
      </c>
      <c r="H190" s="44">
        <v>2.2200000000000002</v>
      </c>
      <c r="I190" s="44">
        <v>2.16</v>
      </c>
      <c r="J190" s="41">
        <f t="shared" si="2"/>
        <v>6.41</v>
      </c>
    </row>
    <row r="191" spans="2:10" s="27" customFormat="1" hidden="1" x14ac:dyDescent="0.2">
      <c r="B191" s="40" t="s">
        <v>194</v>
      </c>
      <c r="C191" s="55" t="s">
        <v>304</v>
      </c>
      <c r="D191" s="37" t="s">
        <v>226</v>
      </c>
      <c r="E191" s="49" t="s">
        <v>87</v>
      </c>
      <c r="F191" s="48">
        <v>64215.386186299998</v>
      </c>
      <c r="G191" s="44">
        <v>81761.23197600001</v>
      </c>
      <c r="H191" s="44">
        <v>94032.299700999996</v>
      </c>
      <c r="I191" s="44">
        <v>0</v>
      </c>
      <c r="J191" s="41">
        <f t="shared" si="2"/>
        <v>240008.91786330001</v>
      </c>
    </row>
    <row r="192" spans="2:10" s="27" customFormat="1" hidden="1" x14ac:dyDescent="0.2">
      <c r="B192" s="40" t="s">
        <v>194</v>
      </c>
      <c r="C192" s="55" t="s">
        <v>305</v>
      </c>
      <c r="D192" s="37" t="s">
        <v>226</v>
      </c>
      <c r="E192" s="49" t="s">
        <v>88</v>
      </c>
      <c r="F192" s="48">
        <v>526.76030000399999</v>
      </c>
      <c r="G192" s="44">
        <v>0</v>
      </c>
      <c r="H192" s="44">
        <v>0</v>
      </c>
      <c r="I192" s="44">
        <v>0</v>
      </c>
      <c r="J192" s="41">
        <f t="shared" si="2"/>
        <v>526.76030000399999</v>
      </c>
    </row>
    <row r="193" spans="2:10" s="27" customFormat="1" hidden="1" x14ac:dyDescent="0.2">
      <c r="B193" s="40" t="s">
        <v>194</v>
      </c>
      <c r="C193" s="55" t="s">
        <v>306</v>
      </c>
      <c r="D193" s="37" t="s">
        <v>226</v>
      </c>
      <c r="E193" s="49" t="s">
        <v>89</v>
      </c>
      <c r="F193" s="48">
        <v>754.31388018500013</v>
      </c>
      <c r="G193" s="44">
        <v>5.19</v>
      </c>
      <c r="H193" s="44">
        <v>13.09</v>
      </c>
      <c r="I193" s="44">
        <v>0</v>
      </c>
      <c r="J193" s="41">
        <f t="shared" ref="J193:J255" si="3">+SUM(F193:I193)</f>
        <v>772.59388018500022</v>
      </c>
    </row>
    <row r="194" spans="2:10" s="27" customFormat="1" hidden="1" x14ac:dyDescent="0.2">
      <c r="B194" s="40" t="s">
        <v>194</v>
      </c>
      <c r="C194" s="55" t="s">
        <v>307</v>
      </c>
      <c r="D194" s="37" t="s">
        <v>226</v>
      </c>
      <c r="E194" s="49" t="s">
        <v>90</v>
      </c>
      <c r="F194" s="48">
        <v>0</v>
      </c>
      <c r="G194" s="44">
        <v>0</v>
      </c>
      <c r="H194" s="44">
        <v>3647.46</v>
      </c>
      <c r="I194" s="44">
        <v>0</v>
      </c>
      <c r="J194" s="41">
        <f t="shared" si="3"/>
        <v>3647.46</v>
      </c>
    </row>
    <row r="195" spans="2:10" s="27" customFormat="1" hidden="1" x14ac:dyDescent="0.2">
      <c r="B195" s="40" t="s">
        <v>194</v>
      </c>
      <c r="C195" s="55" t="s">
        <v>308</v>
      </c>
      <c r="D195" s="37" t="s">
        <v>226</v>
      </c>
      <c r="E195" s="49" t="s">
        <v>91</v>
      </c>
      <c r="F195" s="48">
        <v>818066.56369110011</v>
      </c>
      <c r="G195" s="44">
        <v>568341.42806000006</v>
      </c>
      <c r="H195" s="44">
        <v>112851.83675670001</v>
      </c>
      <c r="I195" s="44">
        <v>0</v>
      </c>
      <c r="J195" s="41">
        <f t="shared" si="3"/>
        <v>1499259.8285078001</v>
      </c>
    </row>
    <row r="196" spans="2:10" s="27" customFormat="1" hidden="1" x14ac:dyDescent="0.2">
      <c r="B196" s="40" t="s">
        <v>194</v>
      </c>
      <c r="C196" s="55" t="s">
        <v>309</v>
      </c>
      <c r="D196" s="37" t="s">
        <v>226</v>
      </c>
      <c r="E196" s="49" t="s">
        <v>92</v>
      </c>
      <c r="F196" s="48">
        <v>1.52</v>
      </c>
      <c r="G196" s="44">
        <v>2.13</v>
      </c>
      <c r="H196" s="44">
        <v>28.48</v>
      </c>
      <c r="I196" s="44">
        <v>0</v>
      </c>
      <c r="J196" s="41">
        <f t="shared" si="3"/>
        <v>32.130000000000003</v>
      </c>
    </row>
    <row r="197" spans="2:10" s="27" customFormat="1" hidden="1" x14ac:dyDescent="0.2">
      <c r="B197" s="40" t="s">
        <v>194</v>
      </c>
      <c r="C197" s="55" t="s">
        <v>311</v>
      </c>
      <c r="D197" s="37" t="s">
        <v>94</v>
      </c>
      <c r="E197" s="49" t="s">
        <v>95</v>
      </c>
      <c r="F197" s="48">
        <v>266.5</v>
      </c>
      <c r="G197" s="44">
        <v>0</v>
      </c>
      <c r="H197" s="44">
        <v>486</v>
      </c>
      <c r="I197" s="44">
        <v>0</v>
      </c>
      <c r="J197" s="41">
        <f t="shared" si="3"/>
        <v>752.5</v>
      </c>
    </row>
    <row r="198" spans="2:10" s="27" customFormat="1" hidden="1" x14ac:dyDescent="0.2">
      <c r="B198" s="40" t="s">
        <v>194</v>
      </c>
      <c r="C198" s="55" t="s">
        <v>312</v>
      </c>
      <c r="D198" s="37" t="s">
        <v>94</v>
      </c>
      <c r="E198" s="49" t="s">
        <v>96</v>
      </c>
      <c r="F198" s="48">
        <v>877.13000000000011</v>
      </c>
      <c r="G198" s="44">
        <v>1.58</v>
      </c>
      <c r="H198" s="44">
        <v>652.29</v>
      </c>
      <c r="I198" s="44">
        <v>447.28</v>
      </c>
      <c r="J198" s="41">
        <f t="shared" si="3"/>
        <v>1978.28</v>
      </c>
    </row>
    <row r="199" spans="2:10" s="27" customFormat="1" hidden="1" x14ac:dyDescent="0.2">
      <c r="B199" s="40" t="s">
        <v>194</v>
      </c>
      <c r="C199" s="55" t="s">
        <v>313</v>
      </c>
      <c r="D199" s="37" t="s">
        <v>94</v>
      </c>
      <c r="E199" s="49" t="s">
        <v>97</v>
      </c>
      <c r="F199" s="48">
        <v>5102.0499999999993</v>
      </c>
      <c r="G199" s="44">
        <v>4535.4614000000001</v>
      </c>
      <c r="H199" s="44">
        <v>841.49900000000002</v>
      </c>
      <c r="I199" s="44">
        <v>0</v>
      </c>
      <c r="J199" s="41">
        <f t="shared" si="3"/>
        <v>10479.010399999999</v>
      </c>
    </row>
    <row r="200" spans="2:10" s="27" customFormat="1" hidden="1" x14ac:dyDescent="0.2">
      <c r="B200" s="40" t="s">
        <v>194</v>
      </c>
      <c r="C200" s="55" t="s">
        <v>314</v>
      </c>
      <c r="D200" s="37" t="s">
        <v>94</v>
      </c>
      <c r="E200" s="49" t="s">
        <v>98</v>
      </c>
      <c r="F200" s="48">
        <v>4249.43</v>
      </c>
      <c r="G200" s="44">
        <v>61.740003000000002</v>
      </c>
      <c r="H200" s="44">
        <v>0</v>
      </c>
      <c r="I200" s="44">
        <v>0</v>
      </c>
      <c r="J200" s="41">
        <f t="shared" si="3"/>
        <v>4311.1700030000002</v>
      </c>
    </row>
    <row r="201" spans="2:10" s="27" customFormat="1" hidden="1" x14ac:dyDescent="0.2">
      <c r="B201" s="40" t="s">
        <v>194</v>
      </c>
      <c r="C201" s="55" t="s">
        <v>315</v>
      </c>
      <c r="D201" s="37" t="s">
        <v>94</v>
      </c>
      <c r="E201" s="49" t="s">
        <v>99</v>
      </c>
      <c r="F201" s="48">
        <v>326913.911341</v>
      </c>
      <c r="G201" s="44">
        <v>180872.44089999999</v>
      </c>
      <c r="H201" s="44">
        <v>233984.15864199999</v>
      </c>
      <c r="I201" s="44">
        <v>262952.86825</v>
      </c>
      <c r="J201" s="41">
        <f t="shared" si="3"/>
        <v>1004723.379133</v>
      </c>
    </row>
    <row r="202" spans="2:10" s="27" customFormat="1" hidden="1" x14ac:dyDescent="0.2">
      <c r="B202" s="40" t="s">
        <v>194</v>
      </c>
      <c r="C202" s="55" t="s">
        <v>316</v>
      </c>
      <c r="D202" s="37" t="s">
        <v>94</v>
      </c>
      <c r="E202" s="49" t="s">
        <v>100</v>
      </c>
      <c r="F202" s="48">
        <v>3061.9500000000003</v>
      </c>
      <c r="G202" s="44">
        <v>1166.4000000000001</v>
      </c>
      <c r="H202" s="44">
        <v>1584.29</v>
      </c>
      <c r="I202" s="44">
        <v>818.6</v>
      </c>
      <c r="J202" s="41">
        <f t="shared" si="3"/>
        <v>6631.2400000000007</v>
      </c>
    </row>
    <row r="203" spans="2:10" s="27" customFormat="1" hidden="1" x14ac:dyDescent="0.2">
      <c r="B203" s="40" t="s">
        <v>194</v>
      </c>
      <c r="C203" s="55" t="s">
        <v>317</v>
      </c>
      <c r="D203" s="37" t="s">
        <v>94</v>
      </c>
      <c r="E203" s="49" t="s">
        <v>101</v>
      </c>
      <c r="F203" s="48">
        <v>2793.79</v>
      </c>
      <c r="G203" s="44">
        <v>5128.88</v>
      </c>
      <c r="H203" s="44">
        <v>3381.43</v>
      </c>
      <c r="I203" s="44">
        <v>0</v>
      </c>
      <c r="J203" s="41">
        <f t="shared" si="3"/>
        <v>11304.1</v>
      </c>
    </row>
    <row r="204" spans="2:10" s="27" customFormat="1" hidden="1" x14ac:dyDescent="0.2">
      <c r="B204" s="40" t="s">
        <v>194</v>
      </c>
      <c r="C204" s="55" t="s">
        <v>318</v>
      </c>
      <c r="D204" s="37" t="s">
        <v>94</v>
      </c>
      <c r="E204" s="49" t="s">
        <v>102</v>
      </c>
      <c r="F204" s="48">
        <v>38.678319999999999</v>
      </c>
      <c r="G204" s="44">
        <v>20.8</v>
      </c>
      <c r="H204" s="44">
        <v>407.23820000000001</v>
      </c>
      <c r="I204" s="44">
        <v>367.97590000000002</v>
      </c>
      <c r="J204" s="41">
        <f t="shared" si="3"/>
        <v>834.69242000000008</v>
      </c>
    </row>
    <row r="205" spans="2:10" s="27" customFormat="1" hidden="1" x14ac:dyDescent="0.2">
      <c r="B205" s="40" t="s">
        <v>194</v>
      </c>
      <c r="C205" s="55" t="s">
        <v>319</v>
      </c>
      <c r="D205" s="37" t="s">
        <v>94</v>
      </c>
      <c r="E205" s="49" t="s">
        <v>103</v>
      </c>
      <c r="F205" s="48">
        <v>0</v>
      </c>
      <c r="G205" s="44">
        <v>0</v>
      </c>
      <c r="H205" s="44">
        <v>96.507000000000005</v>
      </c>
      <c r="I205" s="44">
        <v>0</v>
      </c>
      <c r="J205" s="41">
        <f t="shared" si="3"/>
        <v>96.507000000000005</v>
      </c>
    </row>
    <row r="206" spans="2:10" s="27" customFormat="1" hidden="1" x14ac:dyDescent="0.2">
      <c r="B206" s="40" t="s">
        <v>194</v>
      </c>
      <c r="C206" s="55" t="s">
        <v>320</v>
      </c>
      <c r="D206" s="37" t="s">
        <v>155</v>
      </c>
      <c r="E206" s="49" t="s">
        <v>104</v>
      </c>
      <c r="F206" s="48">
        <v>9.25</v>
      </c>
      <c r="G206" s="44">
        <v>8</v>
      </c>
      <c r="H206" s="44">
        <v>5.5</v>
      </c>
      <c r="I206" s="44">
        <v>0</v>
      </c>
      <c r="J206" s="41">
        <f t="shared" si="3"/>
        <v>22.75</v>
      </c>
    </row>
    <row r="207" spans="2:10" s="27" customFormat="1" hidden="1" x14ac:dyDescent="0.2">
      <c r="B207" s="40" t="s">
        <v>194</v>
      </c>
      <c r="C207" s="55" t="s">
        <v>321</v>
      </c>
      <c r="D207" s="37" t="s">
        <v>19</v>
      </c>
      <c r="E207" s="49" t="s">
        <v>18</v>
      </c>
      <c r="F207" s="48">
        <v>57821.55</v>
      </c>
      <c r="G207" s="44">
        <v>29848.010000000002</v>
      </c>
      <c r="H207" s="44">
        <v>33323.39</v>
      </c>
      <c r="I207" s="44">
        <v>7748.32</v>
      </c>
      <c r="J207" s="41">
        <f t="shared" si="3"/>
        <v>128741.26999999999</v>
      </c>
    </row>
    <row r="208" spans="2:10" s="27" customFormat="1" hidden="1" x14ac:dyDescent="0.2">
      <c r="B208" s="40" t="s">
        <v>194</v>
      </c>
      <c r="C208" s="55" t="s">
        <v>322</v>
      </c>
      <c r="D208" s="37" t="s">
        <v>19</v>
      </c>
      <c r="E208" s="49" t="s">
        <v>156</v>
      </c>
      <c r="F208" s="48">
        <v>193.91</v>
      </c>
      <c r="G208" s="44">
        <v>15.71</v>
      </c>
      <c r="H208" s="44">
        <v>270.89456000000001</v>
      </c>
      <c r="I208" s="44">
        <v>0</v>
      </c>
      <c r="J208" s="41">
        <f t="shared" si="3"/>
        <v>480.51456000000002</v>
      </c>
    </row>
    <row r="209" spans="2:10" s="27" customFormat="1" hidden="1" x14ac:dyDescent="0.2">
      <c r="B209" s="40" t="s">
        <v>194</v>
      </c>
      <c r="C209" s="55" t="s">
        <v>323</v>
      </c>
      <c r="D209" s="37" t="s">
        <v>19</v>
      </c>
      <c r="E209" s="49" t="s">
        <v>157</v>
      </c>
      <c r="F209" s="48">
        <v>0</v>
      </c>
      <c r="G209" s="44">
        <v>43.89</v>
      </c>
      <c r="H209" s="44">
        <v>1031.3699999999999</v>
      </c>
      <c r="I209" s="44">
        <v>1659.75</v>
      </c>
      <c r="J209" s="41">
        <f t="shared" si="3"/>
        <v>2735.01</v>
      </c>
    </row>
    <row r="210" spans="2:10" s="27" customFormat="1" hidden="1" x14ac:dyDescent="0.2">
      <c r="B210" s="40" t="s">
        <v>194</v>
      </c>
      <c r="C210" s="55" t="s">
        <v>324</v>
      </c>
      <c r="D210" s="37" t="s">
        <v>19</v>
      </c>
      <c r="E210" s="49" t="s">
        <v>158</v>
      </c>
      <c r="F210" s="48">
        <v>242217.3</v>
      </c>
      <c r="G210" s="44">
        <v>24152.93</v>
      </c>
      <c r="H210" s="44">
        <v>51174.55</v>
      </c>
      <c r="I210" s="44">
        <v>57616.26</v>
      </c>
      <c r="J210" s="41">
        <f t="shared" si="3"/>
        <v>375161.04</v>
      </c>
    </row>
    <row r="211" spans="2:10" s="27" customFormat="1" hidden="1" x14ac:dyDescent="0.2">
      <c r="B211" s="40" t="s">
        <v>194</v>
      </c>
      <c r="C211" s="55" t="s">
        <v>325</v>
      </c>
      <c r="D211" s="37" t="s">
        <v>19</v>
      </c>
      <c r="E211" s="49" t="s">
        <v>159</v>
      </c>
      <c r="F211" s="48">
        <v>0</v>
      </c>
      <c r="G211" s="44">
        <v>3</v>
      </c>
      <c r="H211" s="44">
        <v>26</v>
      </c>
      <c r="I211" s="44">
        <v>0</v>
      </c>
      <c r="J211" s="41">
        <f t="shared" si="3"/>
        <v>29</v>
      </c>
    </row>
    <row r="212" spans="2:10" s="27" customFormat="1" hidden="1" x14ac:dyDescent="0.2">
      <c r="B212" s="40" t="s">
        <v>194</v>
      </c>
      <c r="C212" s="55" t="s">
        <v>326</v>
      </c>
      <c r="D212" s="37" t="s">
        <v>19</v>
      </c>
      <c r="E212" s="49" t="s">
        <v>160</v>
      </c>
      <c r="F212" s="48">
        <v>1529</v>
      </c>
      <c r="G212" s="44">
        <v>249</v>
      </c>
      <c r="H212" s="44">
        <v>0</v>
      </c>
      <c r="I212" s="44">
        <v>0</v>
      </c>
      <c r="J212" s="41">
        <f t="shared" si="3"/>
        <v>1778</v>
      </c>
    </row>
    <row r="213" spans="2:10" s="27" customFormat="1" hidden="1" x14ac:dyDescent="0.2">
      <c r="B213" s="40" t="s">
        <v>194</v>
      </c>
      <c r="C213" s="55" t="s">
        <v>327</v>
      </c>
      <c r="D213" s="37" t="s">
        <v>19</v>
      </c>
      <c r="E213" s="49" t="s">
        <v>161</v>
      </c>
      <c r="F213" s="48">
        <v>0</v>
      </c>
      <c r="G213" s="44">
        <v>137.30000000000001</v>
      </c>
      <c r="H213" s="44">
        <v>12.59</v>
      </c>
      <c r="I213" s="44">
        <v>0</v>
      </c>
      <c r="J213" s="41">
        <f t="shared" si="3"/>
        <v>149.89000000000001</v>
      </c>
    </row>
    <row r="214" spans="2:10" s="27" customFormat="1" hidden="1" x14ac:dyDescent="0.2">
      <c r="B214" s="40" t="s">
        <v>194</v>
      </c>
      <c r="C214" s="55" t="s">
        <v>328</v>
      </c>
      <c r="D214" s="37" t="s">
        <v>227</v>
      </c>
      <c r="E214" s="49" t="s">
        <v>105</v>
      </c>
      <c r="F214" s="48">
        <v>4265.2271414299994</v>
      </c>
      <c r="G214" s="44">
        <v>2327.2178612999996</v>
      </c>
      <c r="H214" s="44">
        <v>4267.3428550999997</v>
      </c>
      <c r="I214" s="44">
        <v>742.26891694000005</v>
      </c>
      <c r="J214" s="41">
        <f t="shared" si="3"/>
        <v>11602.056774769999</v>
      </c>
    </row>
    <row r="215" spans="2:10" s="27" customFormat="1" hidden="1" x14ac:dyDescent="0.2">
      <c r="B215" s="40" t="s">
        <v>194</v>
      </c>
      <c r="C215" s="55" t="s">
        <v>329</v>
      </c>
      <c r="D215" s="37" t="s">
        <v>227</v>
      </c>
      <c r="E215" s="49" t="s">
        <v>106</v>
      </c>
      <c r="F215" s="48">
        <v>1.8599999999999999</v>
      </c>
      <c r="G215" s="44">
        <v>15.353300000000001</v>
      </c>
      <c r="H215" s="44">
        <v>490.141690606</v>
      </c>
      <c r="I215" s="44">
        <v>50.191295554</v>
      </c>
      <c r="J215" s="41">
        <f t="shared" si="3"/>
        <v>557.54628616000002</v>
      </c>
    </row>
    <row r="216" spans="2:10" s="27" customFormat="1" hidden="1" x14ac:dyDescent="0.2">
      <c r="B216" s="40" t="s">
        <v>194</v>
      </c>
      <c r="C216" s="55" t="s">
        <v>330</v>
      </c>
      <c r="D216" s="37" t="s">
        <v>227</v>
      </c>
      <c r="E216" s="49" t="s">
        <v>107</v>
      </c>
      <c r="F216" s="48">
        <v>2767.6235395399999</v>
      </c>
      <c r="G216" s="44">
        <v>3103.5360914000003</v>
      </c>
      <c r="H216" s="44">
        <v>6795.4081590999995</v>
      </c>
      <c r="I216" s="44">
        <v>4735.4556247</v>
      </c>
      <c r="J216" s="41">
        <f t="shared" si="3"/>
        <v>17402.023414740001</v>
      </c>
    </row>
    <row r="217" spans="2:10" s="27" customFormat="1" hidden="1" x14ac:dyDescent="0.2">
      <c r="B217" s="40" t="s">
        <v>194</v>
      </c>
      <c r="C217" s="55" t="s">
        <v>331</v>
      </c>
      <c r="D217" s="37" t="s">
        <v>227</v>
      </c>
      <c r="E217" s="49" t="s">
        <v>108</v>
      </c>
      <c r="F217" s="48">
        <v>6156.01548422</v>
      </c>
      <c r="G217" s="44">
        <v>3799.2036229</v>
      </c>
      <c r="H217" s="44">
        <v>7183.3309780999998</v>
      </c>
      <c r="I217" s="44">
        <v>28475.280474399999</v>
      </c>
      <c r="J217" s="41">
        <f t="shared" si="3"/>
        <v>45613.830559619993</v>
      </c>
    </row>
    <row r="218" spans="2:10" s="27" customFormat="1" hidden="1" x14ac:dyDescent="0.2">
      <c r="B218" s="40" t="s">
        <v>194</v>
      </c>
      <c r="C218" s="55" t="s">
        <v>332</v>
      </c>
      <c r="D218" s="37" t="s">
        <v>227</v>
      </c>
      <c r="E218" s="49" t="s">
        <v>109</v>
      </c>
      <c r="F218" s="48">
        <v>161482.46702809999</v>
      </c>
      <c r="G218" s="44">
        <v>32158.471880999998</v>
      </c>
      <c r="H218" s="44">
        <v>56785.321715999999</v>
      </c>
      <c r="I218" s="44">
        <v>21439.398652100001</v>
      </c>
      <c r="J218" s="41">
        <f t="shared" si="3"/>
        <v>271865.6592772</v>
      </c>
    </row>
    <row r="219" spans="2:10" s="27" customFormat="1" hidden="1" x14ac:dyDescent="0.2">
      <c r="B219" s="40" t="s">
        <v>194</v>
      </c>
      <c r="C219" s="55" t="s">
        <v>333</v>
      </c>
      <c r="D219" s="37" t="s">
        <v>227</v>
      </c>
      <c r="E219" s="49" t="s">
        <v>110</v>
      </c>
      <c r="F219" s="48">
        <v>13115.835022090001</v>
      </c>
      <c r="G219" s="44">
        <v>6187.1323124999999</v>
      </c>
      <c r="H219" s="44">
        <v>12288.232629699998</v>
      </c>
      <c r="I219" s="44">
        <v>1101.65973409</v>
      </c>
      <c r="J219" s="41">
        <f t="shared" si="3"/>
        <v>32692.859698379998</v>
      </c>
    </row>
    <row r="220" spans="2:10" s="27" customFormat="1" hidden="1" x14ac:dyDescent="0.2">
      <c r="B220" s="40" t="s">
        <v>194</v>
      </c>
      <c r="C220" s="55" t="s">
        <v>334</v>
      </c>
      <c r="D220" s="37" t="s">
        <v>227</v>
      </c>
      <c r="E220" s="49" t="s">
        <v>111</v>
      </c>
      <c r="F220" s="48">
        <v>10749.44161971</v>
      </c>
      <c r="G220" s="44">
        <v>4269.3862776000005</v>
      </c>
      <c r="H220" s="44">
        <v>10959.857020399999</v>
      </c>
      <c r="I220" s="44">
        <v>3767.1160394999997</v>
      </c>
      <c r="J220" s="41">
        <f t="shared" si="3"/>
        <v>29745.800957210002</v>
      </c>
    </row>
    <row r="221" spans="2:10" s="27" customFormat="1" hidden="1" x14ac:dyDescent="0.2">
      <c r="B221" s="40" t="s">
        <v>194</v>
      </c>
      <c r="C221" s="55" t="s">
        <v>335</v>
      </c>
      <c r="D221" s="37" t="s">
        <v>227</v>
      </c>
      <c r="E221" s="49" t="s">
        <v>112</v>
      </c>
      <c r="F221" s="48">
        <v>1665.7781</v>
      </c>
      <c r="G221" s="44">
        <v>0</v>
      </c>
      <c r="H221" s="44">
        <v>0</v>
      </c>
      <c r="I221" s="44">
        <v>0</v>
      </c>
      <c r="J221" s="41">
        <f t="shared" si="3"/>
        <v>1665.7781</v>
      </c>
    </row>
    <row r="222" spans="2:10" s="27" customFormat="1" hidden="1" x14ac:dyDescent="0.2">
      <c r="B222" s="40" t="s">
        <v>194</v>
      </c>
      <c r="C222" s="55" t="s">
        <v>336</v>
      </c>
      <c r="D222" s="37" t="s">
        <v>227</v>
      </c>
      <c r="E222" s="49" t="s">
        <v>113</v>
      </c>
      <c r="F222" s="48">
        <v>1169.97777737</v>
      </c>
      <c r="G222" s="44">
        <v>525.99440000000004</v>
      </c>
      <c r="H222" s="44">
        <v>366.06959055000004</v>
      </c>
      <c r="I222" s="44">
        <v>28.690891051000001</v>
      </c>
      <c r="J222" s="41">
        <f t="shared" si="3"/>
        <v>2090.7326589710001</v>
      </c>
    </row>
    <row r="223" spans="2:10" s="27" customFormat="1" hidden="1" x14ac:dyDescent="0.2">
      <c r="B223" s="40" t="s">
        <v>194</v>
      </c>
      <c r="C223" s="55" t="s">
        <v>337</v>
      </c>
      <c r="D223" s="37" t="s">
        <v>227</v>
      </c>
      <c r="E223" s="49" t="s">
        <v>114</v>
      </c>
      <c r="F223" s="48">
        <v>15942.237463379999</v>
      </c>
      <c r="G223" s="44">
        <v>11821.684934999999</v>
      </c>
      <c r="H223" s="44">
        <v>19706.701514100001</v>
      </c>
      <c r="I223" s="44">
        <v>2868.8139006000001</v>
      </c>
      <c r="J223" s="41">
        <f t="shared" si="3"/>
        <v>50339.437813079996</v>
      </c>
    </row>
    <row r="224" spans="2:10" s="27" customFormat="1" hidden="1" x14ac:dyDescent="0.2">
      <c r="B224" s="40" t="s">
        <v>194</v>
      </c>
      <c r="C224" s="55" t="s">
        <v>338</v>
      </c>
      <c r="D224" s="37" t="s">
        <v>227</v>
      </c>
      <c r="E224" s="49" t="s">
        <v>115</v>
      </c>
      <c r="F224" s="48">
        <v>9.6999999999999993</v>
      </c>
      <c r="G224" s="44">
        <v>0</v>
      </c>
      <c r="H224" s="44">
        <v>0</v>
      </c>
      <c r="I224" s="44">
        <v>0</v>
      </c>
      <c r="J224" s="41">
        <f t="shared" si="3"/>
        <v>9.6999999999999993</v>
      </c>
    </row>
    <row r="225" spans="2:10" s="27" customFormat="1" hidden="1" x14ac:dyDescent="0.2">
      <c r="B225" s="40" t="s">
        <v>194</v>
      </c>
      <c r="C225" s="55" t="s">
        <v>339</v>
      </c>
      <c r="D225" s="37" t="s">
        <v>227</v>
      </c>
      <c r="E225" s="49" t="s">
        <v>116</v>
      </c>
      <c r="F225" s="48">
        <v>541.77679386399996</v>
      </c>
      <c r="G225" s="44">
        <v>606.00686996000002</v>
      </c>
      <c r="H225" s="44">
        <v>2195.36508327</v>
      </c>
      <c r="I225" s="44">
        <v>498.90958210399998</v>
      </c>
      <c r="J225" s="41">
        <f t="shared" si="3"/>
        <v>3842.0583291980001</v>
      </c>
    </row>
    <row r="226" spans="2:10" s="27" customFormat="1" hidden="1" x14ac:dyDescent="0.2">
      <c r="B226" s="40" t="s">
        <v>194</v>
      </c>
      <c r="C226" s="55" t="s">
        <v>340</v>
      </c>
      <c r="D226" s="37" t="s">
        <v>227</v>
      </c>
      <c r="E226" s="49" t="s">
        <v>117</v>
      </c>
      <c r="F226" s="48">
        <v>156.30000000000001</v>
      </c>
      <c r="G226" s="44">
        <v>171.79808113799999</v>
      </c>
      <c r="H226" s="44">
        <v>421.046476778</v>
      </c>
      <c r="I226" s="44">
        <v>0</v>
      </c>
      <c r="J226" s="41">
        <f t="shared" si="3"/>
        <v>749.14455791599994</v>
      </c>
    </row>
    <row r="227" spans="2:10" s="27" customFormat="1" hidden="1" x14ac:dyDescent="0.2">
      <c r="B227" s="40" t="s">
        <v>194</v>
      </c>
      <c r="C227" s="55" t="s">
        <v>341</v>
      </c>
      <c r="D227" s="37" t="s">
        <v>227</v>
      </c>
      <c r="E227" s="49" t="s">
        <v>118</v>
      </c>
      <c r="F227" s="48">
        <v>188.69221855000001</v>
      </c>
      <c r="G227" s="44">
        <v>220.52211893999998</v>
      </c>
      <c r="H227" s="44">
        <v>201.10208599999999</v>
      </c>
      <c r="I227" s="44">
        <v>0</v>
      </c>
      <c r="J227" s="41">
        <f t="shared" si="3"/>
        <v>610.31642349000003</v>
      </c>
    </row>
    <row r="228" spans="2:10" s="27" customFormat="1" hidden="1" x14ac:dyDescent="0.2">
      <c r="B228" s="40" t="s">
        <v>194</v>
      </c>
      <c r="C228" s="55" t="s">
        <v>342</v>
      </c>
      <c r="D228" s="37" t="s">
        <v>227</v>
      </c>
      <c r="E228" s="49" t="s">
        <v>119</v>
      </c>
      <c r="F228" s="48">
        <v>2344.5460566600004</v>
      </c>
      <c r="G228" s="44">
        <v>1744.52040472</v>
      </c>
      <c r="H228" s="44">
        <v>11686.475551699999</v>
      </c>
      <c r="I228" s="44">
        <v>2544.3066403000003</v>
      </c>
      <c r="J228" s="41">
        <f t="shared" si="3"/>
        <v>18319.848653379999</v>
      </c>
    </row>
    <row r="229" spans="2:10" s="27" customFormat="1" hidden="1" x14ac:dyDescent="0.2">
      <c r="B229" s="40" t="s">
        <v>194</v>
      </c>
      <c r="C229" s="55" t="s">
        <v>343</v>
      </c>
      <c r="D229" s="37" t="s">
        <v>227</v>
      </c>
      <c r="E229" s="49" t="s">
        <v>120</v>
      </c>
      <c r="F229" s="48">
        <v>1998.9992331169999</v>
      </c>
      <c r="G229" s="44">
        <v>1913.04980548</v>
      </c>
      <c r="H229" s="44">
        <v>5472.9365042999998</v>
      </c>
      <c r="I229" s="44">
        <v>1598.6838696</v>
      </c>
      <c r="J229" s="41">
        <f t="shared" si="3"/>
        <v>10983.669412497</v>
      </c>
    </row>
    <row r="230" spans="2:10" s="27" customFormat="1" hidden="1" x14ac:dyDescent="0.2">
      <c r="B230" s="40" t="s">
        <v>194</v>
      </c>
      <c r="C230" s="55" t="s">
        <v>344</v>
      </c>
      <c r="D230" s="37" t="s">
        <v>227</v>
      </c>
      <c r="E230" s="49" t="s">
        <v>121</v>
      </c>
      <c r="F230" s="48">
        <v>15804.861419100002</v>
      </c>
      <c r="G230" s="44">
        <v>12011.7773261</v>
      </c>
      <c r="H230" s="44">
        <v>41975.364457000003</v>
      </c>
      <c r="I230" s="44">
        <v>18042.612298</v>
      </c>
      <c r="J230" s="41">
        <f t="shared" si="3"/>
        <v>87834.615500200016</v>
      </c>
    </row>
    <row r="231" spans="2:10" s="27" customFormat="1" hidden="1" x14ac:dyDescent="0.2">
      <c r="B231" s="40" t="s">
        <v>194</v>
      </c>
      <c r="C231" s="55" t="s">
        <v>345</v>
      </c>
      <c r="D231" s="43" t="s">
        <v>228</v>
      </c>
      <c r="E231" s="49" t="s">
        <v>122</v>
      </c>
      <c r="F231" s="48">
        <v>19260.327242300002</v>
      </c>
      <c r="G231" s="44">
        <v>7108.6682799999999</v>
      </c>
      <c r="H231" s="44">
        <v>19408.218488000002</v>
      </c>
      <c r="I231" s="44">
        <v>7175.05</v>
      </c>
      <c r="J231" s="41">
        <f t="shared" si="3"/>
        <v>52952.264010300001</v>
      </c>
    </row>
    <row r="232" spans="2:10" s="27" customFormat="1" hidden="1" x14ac:dyDescent="0.2">
      <c r="B232" s="40" t="s">
        <v>194</v>
      </c>
      <c r="C232" s="55" t="s">
        <v>346</v>
      </c>
      <c r="D232" s="43" t="s">
        <v>228</v>
      </c>
      <c r="E232" s="49" t="s">
        <v>123</v>
      </c>
      <c r="F232" s="48">
        <v>0</v>
      </c>
      <c r="G232" s="44">
        <v>0.31</v>
      </c>
      <c r="H232" s="44">
        <v>0</v>
      </c>
      <c r="I232" s="44">
        <v>0</v>
      </c>
      <c r="J232" s="41">
        <f t="shared" si="3"/>
        <v>0.31</v>
      </c>
    </row>
    <row r="233" spans="2:10" s="27" customFormat="1" hidden="1" x14ac:dyDescent="0.2">
      <c r="B233" s="40" t="s">
        <v>194</v>
      </c>
      <c r="C233" s="55" t="s">
        <v>347</v>
      </c>
      <c r="D233" s="43" t="s">
        <v>228</v>
      </c>
      <c r="E233" s="49" t="s">
        <v>20</v>
      </c>
      <c r="F233" s="48">
        <v>1802.52</v>
      </c>
      <c r="G233" s="44">
        <v>3425.9960000000001</v>
      </c>
      <c r="H233" s="44">
        <v>3702.7299999999996</v>
      </c>
      <c r="I233" s="44">
        <v>6072.14</v>
      </c>
      <c r="J233" s="41">
        <f t="shared" si="3"/>
        <v>15003.385999999999</v>
      </c>
    </row>
    <row r="234" spans="2:10" s="27" customFormat="1" hidden="1" x14ac:dyDescent="0.2">
      <c r="B234" s="40" t="s">
        <v>194</v>
      </c>
      <c r="C234" s="55" t="s">
        <v>348</v>
      </c>
      <c r="D234" s="43" t="s">
        <v>228</v>
      </c>
      <c r="E234" s="49" t="s">
        <v>32</v>
      </c>
      <c r="F234" s="48">
        <v>9904.5412727000003</v>
      </c>
      <c r="G234" s="44">
        <v>474.5</v>
      </c>
      <c r="H234" s="44">
        <v>8514.5443429000006</v>
      </c>
      <c r="I234" s="44">
        <v>1777.52</v>
      </c>
      <c r="J234" s="41">
        <f t="shared" si="3"/>
        <v>20671.105615600001</v>
      </c>
    </row>
    <row r="235" spans="2:10" s="27" customFormat="1" hidden="1" x14ac:dyDescent="0.2">
      <c r="B235" s="40" t="s">
        <v>194</v>
      </c>
      <c r="C235" s="55" t="s">
        <v>349</v>
      </c>
      <c r="D235" s="43" t="s">
        <v>229</v>
      </c>
      <c r="E235" s="49" t="s">
        <v>124</v>
      </c>
      <c r="F235" s="48">
        <v>1151.63507252</v>
      </c>
      <c r="G235" s="44">
        <v>593.06519717000003</v>
      </c>
      <c r="H235" s="44">
        <v>2113.7350013999999</v>
      </c>
      <c r="I235" s="44">
        <v>0</v>
      </c>
      <c r="J235" s="41">
        <f t="shared" si="3"/>
        <v>3858.4352710899998</v>
      </c>
    </row>
    <row r="236" spans="2:10" s="27" customFormat="1" hidden="1" x14ac:dyDescent="0.2">
      <c r="B236" s="40" t="s">
        <v>194</v>
      </c>
      <c r="C236" s="55" t="s">
        <v>350</v>
      </c>
      <c r="D236" s="43" t="s">
        <v>125</v>
      </c>
      <c r="E236" s="49" t="s">
        <v>126</v>
      </c>
      <c r="F236" s="48">
        <v>907</v>
      </c>
      <c r="G236" s="44">
        <v>0</v>
      </c>
      <c r="H236" s="44">
        <v>628.45000000000005</v>
      </c>
      <c r="I236" s="44">
        <v>0</v>
      </c>
      <c r="J236" s="41">
        <f t="shared" si="3"/>
        <v>1535.45</v>
      </c>
    </row>
    <row r="237" spans="2:10" s="27" customFormat="1" hidden="1" x14ac:dyDescent="0.2">
      <c r="B237" s="40" t="s">
        <v>194</v>
      </c>
      <c r="C237" s="55" t="s">
        <v>351</v>
      </c>
      <c r="D237" s="43" t="s">
        <v>125</v>
      </c>
      <c r="E237" s="49" t="s">
        <v>127</v>
      </c>
      <c r="F237" s="48">
        <v>3798.06</v>
      </c>
      <c r="G237" s="44">
        <v>934.07250002000001</v>
      </c>
      <c r="H237" s="44">
        <v>4725.12</v>
      </c>
      <c r="I237" s="44">
        <v>0</v>
      </c>
      <c r="J237" s="41">
        <f t="shared" si="3"/>
        <v>9457.2525000200003</v>
      </c>
    </row>
    <row r="238" spans="2:10" s="27" customFormat="1" hidden="1" x14ac:dyDescent="0.2">
      <c r="B238" s="40" t="s">
        <v>194</v>
      </c>
      <c r="C238" s="55" t="s">
        <v>352</v>
      </c>
      <c r="D238" s="43" t="s">
        <v>125</v>
      </c>
      <c r="E238" s="49" t="s">
        <v>128</v>
      </c>
      <c r="F238" s="48">
        <v>0</v>
      </c>
      <c r="G238" s="44">
        <v>75.319999999999993</v>
      </c>
      <c r="H238" s="44">
        <v>17.760000000000002</v>
      </c>
      <c r="I238" s="44">
        <v>0</v>
      </c>
      <c r="J238" s="41">
        <f t="shared" si="3"/>
        <v>93.08</v>
      </c>
    </row>
    <row r="239" spans="2:10" s="27" customFormat="1" hidden="1" x14ac:dyDescent="0.2">
      <c r="B239" s="40" t="s">
        <v>194</v>
      </c>
      <c r="C239" s="55" t="s">
        <v>353</v>
      </c>
      <c r="D239" s="43" t="s">
        <v>125</v>
      </c>
      <c r="E239" s="49" t="s">
        <v>129</v>
      </c>
      <c r="F239" s="48">
        <v>828.6</v>
      </c>
      <c r="G239" s="44">
        <v>7.44</v>
      </c>
      <c r="H239" s="44">
        <v>1279.2</v>
      </c>
      <c r="I239" s="44">
        <v>0</v>
      </c>
      <c r="J239" s="41">
        <f t="shared" si="3"/>
        <v>2115.2400000000002</v>
      </c>
    </row>
    <row r="240" spans="2:10" s="27" customFormat="1" hidden="1" x14ac:dyDescent="0.2">
      <c r="B240" s="40" t="s">
        <v>194</v>
      </c>
      <c r="C240" s="55" t="s">
        <v>354</v>
      </c>
      <c r="D240" s="43" t="s">
        <v>125</v>
      </c>
      <c r="E240" s="49" t="s">
        <v>130</v>
      </c>
      <c r="F240" s="48">
        <v>1259.99</v>
      </c>
      <c r="G240" s="44">
        <v>808.66</v>
      </c>
      <c r="H240" s="44">
        <v>2523.1999999999998</v>
      </c>
      <c r="I240" s="44">
        <v>0</v>
      </c>
      <c r="J240" s="41">
        <f t="shared" si="3"/>
        <v>4591.8500000000004</v>
      </c>
    </row>
    <row r="241" spans="2:10" s="27" customFormat="1" hidden="1" x14ac:dyDescent="0.2">
      <c r="B241" s="40" t="s">
        <v>194</v>
      </c>
      <c r="C241" s="55" t="s">
        <v>355</v>
      </c>
      <c r="D241" s="43" t="s">
        <v>125</v>
      </c>
      <c r="E241" s="49" t="s">
        <v>131</v>
      </c>
      <c r="F241" s="48">
        <v>2281.36933</v>
      </c>
      <c r="G241" s="44">
        <v>0</v>
      </c>
      <c r="H241" s="44">
        <v>1377.3064001</v>
      </c>
      <c r="I241" s="44">
        <v>2396.6999999999998</v>
      </c>
      <c r="J241" s="41">
        <f t="shared" si="3"/>
        <v>6055.3757300999996</v>
      </c>
    </row>
    <row r="242" spans="2:10" s="27" customFormat="1" hidden="1" x14ac:dyDescent="0.2">
      <c r="B242" s="40" t="s">
        <v>194</v>
      </c>
      <c r="C242" s="55" t="s">
        <v>356</v>
      </c>
      <c r="D242" s="43" t="s">
        <v>125</v>
      </c>
      <c r="E242" s="49" t="s">
        <v>132</v>
      </c>
      <c r="F242" s="48">
        <v>3601.7</v>
      </c>
      <c r="G242" s="44">
        <v>2359.38</v>
      </c>
      <c r="H242" s="44">
        <v>4154.5907999999999</v>
      </c>
      <c r="I242" s="44">
        <v>0</v>
      </c>
      <c r="J242" s="41">
        <f t="shared" si="3"/>
        <v>10115.6708</v>
      </c>
    </row>
    <row r="243" spans="2:10" s="27" customFormat="1" hidden="1" x14ac:dyDescent="0.2">
      <c r="B243" s="40" t="s">
        <v>194</v>
      </c>
      <c r="C243" s="55" t="s">
        <v>357</v>
      </c>
      <c r="D243" s="43" t="s">
        <v>125</v>
      </c>
      <c r="E243" s="49" t="s">
        <v>133</v>
      </c>
      <c r="F243" s="48">
        <v>75.644400000000005</v>
      </c>
      <c r="G243" s="44">
        <v>0</v>
      </c>
      <c r="H243" s="44">
        <v>36.270000000000003</v>
      </c>
      <c r="I243" s="44">
        <v>0</v>
      </c>
      <c r="J243" s="41">
        <f t="shared" si="3"/>
        <v>111.9144</v>
      </c>
    </row>
    <row r="244" spans="2:10" s="27" customFormat="1" hidden="1" x14ac:dyDescent="0.2">
      <c r="B244" s="40" t="s">
        <v>194</v>
      </c>
      <c r="C244" s="55" t="s">
        <v>358</v>
      </c>
      <c r="D244" s="37" t="s">
        <v>224</v>
      </c>
      <c r="E244" s="49" t="s">
        <v>225</v>
      </c>
      <c r="F244" s="48">
        <v>0</v>
      </c>
      <c r="G244" s="44">
        <v>0</v>
      </c>
      <c r="H244" s="44">
        <v>0</v>
      </c>
      <c r="I244" s="44">
        <v>9.75</v>
      </c>
      <c r="J244" s="41">
        <f t="shared" si="3"/>
        <v>9.75</v>
      </c>
    </row>
    <row r="245" spans="2:10" s="27" customFormat="1" hidden="1" x14ac:dyDescent="0.2">
      <c r="B245" s="40" t="s">
        <v>194</v>
      </c>
      <c r="C245" s="55" t="s">
        <v>359</v>
      </c>
      <c r="D245" s="37" t="s">
        <v>134</v>
      </c>
      <c r="E245" s="49" t="s">
        <v>135</v>
      </c>
      <c r="F245" s="48">
        <v>0</v>
      </c>
      <c r="G245" s="44">
        <v>0</v>
      </c>
      <c r="H245" s="44">
        <v>856.57479999999998</v>
      </c>
      <c r="I245" s="44">
        <v>2743.16</v>
      </c>
      <c r="J245" s="41">
        <f t="shared" si="3"/>
        <v>3599.7347999999997</v>
      </c>
    </row>
    <row r="246" spans="2:10" s="27" customFormat="1" hidden="1" x14ac:dyDescent="0.2">
      <c r="B246" s="40" t="s">
        <v>194</v>
      </c>
      <c r="C246" s="55" t="s">
        <v>360</v>
      </c>
      <c r="D246" s="37" t="s">
        <v>134</v>
      </c>
      <c r="E246" s="49" t="s">
        <v>136</v>
      </c>
      <c r="F246" s="48">
        <v>38.11</v>
      </c>
      <c r="G246" s="44">
        <v>0</v>
      </c>
      <c r="H246" s="44">
        <v>0</v>
      </c>
      <c r="I246" s="44">
        <v>0</v>
      </c>
      <c r="J246" s="41">
        <f t="shared" si="3"/>
        <v>38.11</v>
      </c>
    </row>
    <row r="247" spans="2:10" s="27" customFormat="1" hidden="1" x14ac:dyDescent="0.2">
      <c r="B247" s="40" t="s">
        <v>194</v>
      </c>
      <c r="C247" s="55" t="s">
        <v>361</v>
      </c>
      <c r="D247" s="37" t="s">
        <v>134</v>
      </c>
      <c r="E247" s="49" t="s">
        <v>137</v>
      </c>
      <c r="F247" s="48">
        <v>219.38</v>
      </c>
      <c r="G247" s="44">
        <v>0</v>
      </c>
      <c r="H247" s="44">
        <v>0</v>
      </c>
      <c r="I247" s="44">
        <v>0</v>
      </c>
      <c r="J247" s="41">
        <f t="shared" si="3"/>
        <v>219.38</v>
      </c>
    </row>
    <row r="248" spans="2:10" s="27" customFormat="1" hidden="1" x14ac:dyDescent="0.2">
      <c r="B248" s="40" t="s">
        <v>194</v>
      </c>
      <c r="C248" s="55" t="s">
        <v>362</v>
      </c>
      <c r="D248" s="37" t="s">
        <v>134</v>
      </c>
      <c r="E248" s="49" t="s">
        <v>138</v>
      </c>
      <c r="F248" s="48">
        <v>5211.22</v>
      </c>
      <c r="G248" s="44">
        <v>3475.21</v>
      </c>
      <c r="H248" s="44">
        <v>14576.93</v>
      </c>
      <c r="I248" s="44">
        <v>24155.96</v>
      </c>
      <c r="J248" s="41">
        <f t="shared" si="3"/>
        <v>47419.32</v>
      </c>
    </row>
    <row r="249" spans="2:10" s="27" customFormat="1" hidden="1" x14ac:dyDescent="0.2">
      <c r="B249" s="40" t="s">
        <v>194</v>
      </c>
      <c r="C249" s="55" t="s">
        <v>363</v>
      </c>
      <c r="D249" s="37" t="s">
        <v>134</v>
      </c>
      <c r="E249" s="49" t="s">
        <v>139</v>
      </c>
      <c r="F249" s="48">
        <v>124.98</v>
      </c>
      <c r="G249" s="44">
        <v>295.75</v>
      </c>
      <c r="H249" s="44">
        <v>688.45</v>
      </c>
      <c r="I249" s="44">
        <v>668.17</v>
      </c>
      <c r="J249" s="41">
        <f t="shared" si="3"/>
        <v>1777.35</v>
      </c>
    </row>
    <row r="250" spans="2:10" s="27" customFormat="1" hidden="1" x14ac:dyDescent="0.2">
      <c r="B250" s="40" t="s">
        <v>194</v>
      </c>
      <c r="C250" s="55" t="s">
        <v>364</v>
      </c>
      <c r="D250" s="37" t="s">
        <v>140</v>
      </c>
      <c r="E250" s="49" t="s">
        <v>141</v>
      </c>
      <c r="F250" s="48">
        <v>0</v>
      </c>
      <c r="G250" s="44">
        <v>0</v>
      </c>
      <c r="H250" s="44">
        <v>237.24114</v>
      </c>
      <c r="I250" s="44">
        <v>0</v>
      </c>
      <c r="J250" s="41">
        <f t="shared" si="3"/>
        <v>237.24114</v>
      </c>
    </row>
    <row r="251" spans="2:10" s="27" customFormat="1" hidden="1" x14ac:dyDescent="0.2">
      <c r="B251" s="40" t="s">
        <v>194</v>
      </c>
      <c r="C251" s="55" t="s">
        <v>365</v>
      </c>
      <c r="D251" s="37" t="s">
        <v>140</v>
      </c>
      <c r="E251" s="49" t="s">
        <v>142</v>
      </c>
      <c r="F251" s="48">
        <v>877.63650000000007</v>
      </c>
      <c r="G251" s="44">
        <v>746.29122200000006</v>
      </c>
      <c r="H251" s="44">
        <v>621.00519999999995</v>
      </c>
      <c r="I251" s="44">
        <v>957.97769989000005</v>
      </c>
      <c r="J251" s="41">
        <f t="shared" si="3"/>
        <v>3202.9106218900001</v>
      </c>
    </row>
    <row r="252" spans="2:10" s="27" customFormat="1" hidden="1" x14ac:dyDescent="0.2">
      <c r="B252" s="40" t="s">
        <v>194</v>
      </c>
      <c r="C252" s="55" t="s">
        <v>366</v>
      </c>
      <c r="D252" s="37" t="s">
        <v>25</v>
      </c>
      <c r="E252" s="49" t="s">
        <v>162</v>
      </c>
      <c r="F252" s="48">
        <v>38.71</v>
      </c>
      <c r="G252" s="44">
        <v>49.61</v>
      </c>
      <c r="H252" s="44">
        <v>0</v>
      </c>
      <c r="I252" s="44">
        <v>0</v>
      </c>
      <c r="J252" s="41">
        <f t="shared" si="3"/>
        <v>88.32</v>
      </c>
    </row>
    <row r="253" spans="2:10" s="27" customFormat="1" hidden="1" x14ac:dyDescent="0.2">
      <c r="B253" s="40" t="s">
        <v>194</v>
      </c>
      <c r="C253" s="55" t="s">
        <v>368</v>
      </c>
      <c r="D253" s="37" t="s">
        <v>25</v>
      </c>
      <c r="E253" s="49" t="s">
        <v>164</v>
      </c>
      <c r="F253" s="48">
        <v>114.35</v>
      </c>
      <c r="G253" s="44">
        <v>61.59</v>
      </c>
      <c r="H253" s="44">
        <v>0</v>
      </c>
      <c r="I253" s="44">
        <v>0</v>
      </c>
      <c r="J253" s="41">
        <f t="shared" si="3"/>
        <v>175.94</v>
      </c>
    </row>
    <row r="254" spans="2:10" s="27" customFormat="1" hidden="1" x14ac:dyDescent="0.2">
      <c r="B254" s="40" t="s">
        <v>194</v>
      </c>
      <c r="C254" s="55" t="s">
        <v>369</v>
      </c>
      <c r="D254" s="37" t="s">
        <v>25</v>
      </c>
      <c r="E254" s="49" t="s">
        <v>165</v>
      </c>
      <c r="F254" s="48">
        <v>415.48</v>
      </c>
      <c r="G254" s="44">
        <v>411.2604</v>
      </c>
      <c r="H254" s="44">
        <v>9758.5</v>
      </c>
      <c r="I254" s="44">
        <v>676.04</v>
      </c>
      <c r="J254" s="41">
        <f t="shared" si="3"/>
        <v>11261.2804</v>
      </c>
    </row>
    <row r="255" spans="2:10" s="27" customFormat="1" hidden="1" x14ac:dyDescent="0.2">
      <c r="B255" s="40" t="s">
        <v>194</v>
      </c>
      <c r="C255" s="55" t="s">
        <v>370</v>
      </c>
      <c r="D255" s="37" t="s">
        <v>143</v>
      </c>
      <c r="E255" s="49" t="s">
        <v>144</v>
      </c>
      <c r="F255" s="48">
        <v>656.02026000000001</v>
      </c>
      <c r="G255" s="44">
        <v>611.15</v>
      </c>
      <c r="H255" s="44">
        <v>3051.04</v>
      </c>
      <c r="I255" s="44">
        <v>0</v>
      </c>
      <c r="J255" s="41">
        <f t="shared" si="3"/>
        <v>4318.2102599999998</v>
      </c>
    </row>
    <row r="256" spans="2:10" s="27" customFormat="1" hidden="1" x14ac:dyDescent="0.2">
      <c r="B256" s="40" t="s">
        <v>194</v>
      </c>
      <c r="C256" s="55" t="s">
        <v>371</v>
      </c>
      <c r="D256" s="37" t="s">
        <v>145</v>
      </c>
      <c r="E256" s="49" t="s">
        <v>146</v>
      </c>
      <c r="F256" s="48">
        <v>0</v>
      </c>
      <c r="G256" s="44">
        <v>0</v>
      </c>
      <c r="H256" s="44">
        <v>4.4999999999999998E-2</v>
      </c>
      <c r="I256" s="44">
        <v>0</v>
      </c>
      <c r="J256" s="41">
        <f t="shared" ref="J256:J263" si="4">+SUM(F256:I256)</f>
        <v>4.4999999999999998E-2</v>
      </c>
    </row>
    <row r="257" spans="2:10" s="27" customFormat="1" hidden="1" x14ac:dyDescent="0.2">
      <c r="B257" s="40" t="s">
        <v>194</v>
      </c>
      <c r="C257" s="55" t="s">
        <v>372</v>
      </c>
      <c r="D257" s="37" t="s">
        <v>145</v>
      </c>
      <c r="E257" s="49" t="s">
        <v>147</v>
      </c>
      <c r="F257" s="48">
        <v>1082.46</v>
      </c>
      <c r="G257" s="44">
        <v>0</v>
      </c>
      <c r="H257" s="44">
        <v>0</v>
      </c>
      <c r="I257" s="44">
        <v>0</v>
      </c>
      <c r="J257" s="41">
        <f t="shared" si="4"/>
        <v>1082.46</v>
      </c>
    </row>
    <row r="258" spans="2:10" s="27" customFormat="1" hidden="1" x14ac:dyDescent="0.2">
      <c r="B258" s="40" t="s">
        <v>194</v>
      </c>
      <c r="C258" s="55" t="s">
        <v>373</v>
      </c>
      <c r="D258" s="37" t="s">
        <v>145</v>
      </c>
      <c r="E258" s="49" t="s">
        <v>148</v>
      </c>
      <c r="F258" s="48">
        <v>6054.84</v>
      </c>
      <c r="G258" s="44">
        <v>2587.502</v>
      </c>
      <c r="H258" s="44">
        <v>693.97</v>
      </c>
      <c r="I258" s="44">
        <v>0</v>
      </c>
      <c r="J258" s="41">
        <f t="shared" si="4"/>
        <v>9336.3119999999999</v>
      </c>
    </row>
    <row r="259" spans="2:10" s="27" customFormat="1" hidden="1" x14ac:dyDescent="0.2">
      <c r="B259" s="40" t="s">
        <v>194</v>
      </c>
      <c r="C259" s="55" t="s">
        <v>374</v>
      </c>
      <c r="D259" s="37" t="s">
        <v>145</v>
      </c>
      <c r="E259" s="49" t="s">
        <v>149</v>
      </c>
      <c r="F259" s="48">
        <v>5669.43</v>
      </c>
      <c r="G259" s="44">
        <v>2371.4899999999998</v>
      </c>
      <c r="H259" s="44">
        <v>1612.16</v>
      </c>
      <c r="I259" s="44">
        <v>0</v>
      </c>
      <c r="J259" s="41">
        <f t="shared" si="4"/>
        <v>9653.08</v>
      </c>
    </row>
    <row r="260" spans="2:10" s="27" customFormat="1" hidden="1" x14ac:dyDescent="0.2">
      <c r="B260" s="40" t="s">
        <v>194</v>
      </c>
      <c r="C260" s="55" t="s">
        <v>375</v>
      </c>
      <c r="D260" s="37" t="s">
        <v>145</v>
      </c>
      <c r="E260" s="49" t="s">
        <v>150</v>
      </c>
      <c r="F260" s="48">
        <v>2263.2671099999998</v>
      </c>
      <c r="G260" s="44">
        <v>383.12</v>
      </c>
      <c r="H260" s="44">
        <v>4974.93</v>
      </c>
      <c r="I260" s="44">
        <v>0</v>
      </c>
      <c r="J260" s="41">
        <f t="shared" si="4"/>
        <v>7621.31711</v>
      </c>
    </row>
    <row r="261" spans="2:10" s="27" customFormat="1" hidden="1" x14ac:dyDescent="0.2">
      <c r="B261" s="40" t="s">
        <v>194</v>
      </c>
      <c r="C261" s="55" t="s">
        <v>376</v>
      </c>
      <c r="D261" s="37" t="s">
        <v>145</v>
      </c>
      <c r="E261" s="49" t="s">
        <v>151</v>
      </c>
      <c r="F261" s="48">
        <v>1520.67</v>
      </c>
      <c r="G261" s="44">
        <v>479.15999999999997</v>
      </c>
      <c r="H261" s="44">
        <v>567</v>
      </c>
      <c r="I261" s="44">
        <v>0</v>
      </c>
      <c r="J261" s="41">
        <f t="shared" si="4"/>
        <v>2566.83</v>
      </c>
    </row>
    <row r="262" spans="2:10" s="27" customFormat="1" hidden="1" x14ac:dyDescent="0.2">
      <c r="B262" s="40" t="s">
        <v>194</v>
      </c>
      <c r="C262" s="55" t="s">
        <v>377</v>
      </c>
      <c r="D262" s="37" t="s">
        <v>145</v>
      </c>
      <c r="E262" s="49" t="s">
        <v>152</v>
      </c>
      <c r="F262" s="48">
        <v>1857.6074971300002</v>
      </c>
      <c r="G262" s="44">
        <v>271.85000000000002</v>
      </c>
      <c r="H262" s="44">
        <v>107756.46335999999</v>
      </c>
      <c r="I262" s="44">
        <v>0</v>
      </c>
      <c r="J262" s="41">
        <f t="shared" si="4"/>
        <v>109885.92085713</v>
      </c>
    </row>
    <row r="263" spans="2:10" s="27" customFormat="1" hidden="1" x14ac:dyDescent="0.2">
      <c r="B263" s="40" t="s">
        <v>194</v>
      </c>
      <c r="C263" s="55" t="s">
        <v>378</v>
      </c>
      <c r="D263" s="37" t="s">
        <v>145</v>
      </c>
      <c r="E263" s="49" t="s">
        <v>153</v>
      </c>
      <c r="F263" s="48">
        <v>1472.7</v>
      </c>
      <c r="G263" s="44">
        <v>1005.77</v>
      </c>
      <c r="H263" s="44">
        <v>228.18</v>
      </c>
      <c r="I263" s="44">
        <v>0</v>
      </c>
      <c r="J263" s="41">
        <f t="shared" si="4"/>
        <v>2706.65</v>
      </c>
    </row>
    <row r="264" spans="2:10" s="27" customFormat="1" hidden="1" x14ac:dyDescent="0.2">
      <c r="B264" s="40" t="s">
        <v>194</v>
      </c>
      <c r="C264" s="55" t="s">
        <v>379</v>
      </c>
      <c r="D264" s="37" t="s">
        <v>145</v>
      </c>
      <c r="E264" s="49" t="s">
        <v>154</v>
      </c>
      <c r="F264" s="48">
        <v>1280.22</v>
      </c>
      <c r="G264" s="44">
        <v>569.95000000000005</v>
      </c>
      <c r="H264" s="44">
        <v>694.27</v>
      </c>
      <c r="I264" s="44">
        <v>0</v>
      </c>
      <c r="J264" s="41">
        <f>+SUM(F264:I264)</f>
        <v>2544.44</v>
      </c>
    </row>
    <row r="265" spans="2:10" s="27" customFormat="1" x14ac:dyDescent="0.2">
      <c r="B265" s="40" t="s">
        <v>195</v>
      </c>
      <c r="C265" s="55" t="s">
        <v>271</v>
      </c>
      <c r="D265" s="37" t="s">
        <v>11</v>
      </c>
      <c r="E265" s="46" t="s">
        <v>54</v>
      </c>
      <c r="F265" s="48">
        <v>53.886000000000003</v>
      </c>
      <c r="G265" s="44">
        <v>0</v>
      </c>
      <c r="H265" s="44">
        <v>0</v>
      </c>
      <c r="I265" s="44">
        <v>0</v>
      </c>
      <c r="J265" s="41">
        <f t="shared" ref="J265:J283" si="5">+SUM(F265:I265)</f>
        <v>53.886000000000003</v>
      </c>
    </row>
    <row r="266" spans="2:10" s="27" customFormat="1" x14ac:dyDescent="0.2">
      <c r="B266" s="40" t="s">
        <v>195</v>
      </c>
      <c r="C266" s="55" t="s">
        <v>276</v>
      </c>
      <c r="D266" s="37" t="s">
        <v>11</v>
      </c>
      <c r="E266" s="46" t="s">
        <v>59</v>
      </c>
      <c r="F266" s="48">
        <v>0</v>
      </c>
      <c r="G266" s="44">
        <v>0</v>
      </c>
      <c r="H266" s="44">
        <v>10781.44</v>
      </c>
      <c r="I266" s="44">
        <v>0</v>
      </c>
      <c r="J266" s="41">
        <f t="shared" si="5"/>
        <v>10781.44</v>
      </c>
    </row>
    <row r="267" spans="2:10" s="27" customFormat="1" x14ac:dyDescent="0.2">
      <c r="B267" s="40" t="s">
        <v>195</v>
      </c>
      <c r="C267" s="55" t="s">
        <v>328</v>
      </c>
      <c r="D267" s="37" t="s">
        <v>227</v>
      </c>
      <c r="E267" s="46" t="s">
        <v>105</v>
      </c>
      <c r="F267" s="48">
        <v>284.61149999999998</v>
      </c>
      <c r="G267" s="44">
        <v>314.86</v>
      </c>
      <c r="H267" s="44">
        <v>1024.24</v>
      </c>
      <c r="I267" s="44">
        <v>0</v>
      </c>
      <c r="J267" s="41">
        <f t="shared" si="5"/>
        <v>1623.7114999999999</v>
      </c>
    </row>
    <row r="268" spans="2:10" s="27" customFormat="1" x14ac:dyDescent="0.2">
      <c r="B268" s="40" t="s">
        <v>195</v>
      </c>
      <c r="C268" s="55" t="s">
        <v>329</v>
      </c>
      <c r="D268" s="37" t="s">
        <v>227</v>
      </c>
      <c r="E268" s="46" t="s">
        <v>106</v>
      </c>
      <c r="F268" s="48">
        <v>0</v>
      </c>
      <c r="G268" s="44">
        <v>0</v>
      </c>
      <c r="H268" s="44">
        <v>181.23</v>
      </c>
      <c r="I268" s="44">
        <v>0</v>
      </c>
      <c r="J268" s="41">
        <f t="shared" si="5"/>
        <v>181.23</v>
      </c>
    </row>
    <row r="269" spans="2:10" s="27" customFormat="1" x14ac:dyDescent="0.2">
      <c r="B269" s="40" t="s">
        <v>195</v>
      </c>
      <c r="C269" s="55" t="s">
        <v>330</v>
      </c>
      <c r="D269" s="37" t="s">
        <v>227</v>
      </c>
      <c r="E269" s="46" t="s">
        <v>107</v>
      </c>
      <c r="F269" s="48">
        <v>237.19080000000002</v>
      </c>
      <c r="G269" s="44">
        <v>75.319999999999993</v>
      </c>
      <c r="H269" s="44">
        <v>2078.1799999999998</v>
      </c>
      <c r="I269" s="44">
        <v>0</v>
      </c>
      <c r="J269" s="41">
        <f t="shared" si="5"/>
        <v>2390.6907999999999</v>
      </c>
    </row>
    <row r="270" spans="2:10" s="27" customFormat="1" x14ac:dyDescent="0.2">
      <c r="B270" s="40" t="s">
        <v>195</v>
      </c>
      <c r="C270" s="55" t="s">
        <v>331</v>
      </c>
      <c r="D270" s="37" t="s">
        <v>227</v>
      </c>
      <c r="E270" s="46" t="s">
        <v>108</v>
      </c>
      <c r="F270" s="48">
        <v>304.39</v>
      </c>
      <c r="G270" s="44">
        <v>900.75</v>
      </c>
      <c r="H270" s="44">
        <v>2098.5</v>
      </c>
      <c r="I270" s="44">
        <v>0</v>
      </c>
      <c r="J270" s="41">
        <f t="shared" si="5"/>
        <v>3303.64</v>
      </c>
    </row>
    <row r="271" spans="2:10" s="27" customFormat="1" x14ac:dyDescent="0.2">
      <c r="B271" s="40" t="s">
        <v>195</v>
      </c>
      <c r="C271" s="55" t="s">
        <v>332</v>
      </c>
      <c r="D271" s="37" t="s">
        <v>227</v>
      </c>
      <c r="E271" s="46" t="s">
        <v>109</v>
      </c>
      <c r="F271" s="48">
        <v>4343.3183099999997</v>
      </c>
      <c r="G271" s="44">
        <v>1205.33</v>
      </c>
      <c r="H271" s="44">
        <v>17601.316490000001</v>
      </c>
      <c r="I271" s="44">
        <v>0</v>
      </c>
      <c r="J271" s="41">
        <f t="shared" si="5"/>
        <v>23149.964800000002</v>
      </c>
    </row>
    <row r="272" spans="2:10" s="27" customFormat="1" x14ac:dyDescent="0.2">
      <c r="B272" s="40" t="s">
        <v>195</v>
      </c>
      <c r="C272" s="55" t="s">
        <v>333</v>
      </c>
      <c r="D272" s="37" t="s">
        <v>227</v>
      </c>
      <c r="E272" s="46" t="s">
        <v>110</v>
      </c>
      <c r="F272" s="48">
        <v>109271.95</v>
      </c>
      <c r="G272" s="44">
        <v>45059.87</v>
      </c>
      <c r="H272" s="44">
        <v>39250.83</v>
      </c>
      <c r="I272" s="44">
        <v>0</v>
      </c>
      <c r="J272" s="41">
        <f t="shared" si="5"/>
        <v>193582.65000000002</v>
      </c>
    </row>
    <row r="273" spans="2:10" s="27" customFormat="1" x14ac:dyDescent="0.2">
      <c r="B273" s="40" t="s">
        <v>195</v>
      </c>
      <c r="C273" s="55" t="s">
        <v>334</v>
      </c>
      <c r="D273" s="37" t="s">
        <v>227</v>
      </c>
      <c r="E273" s="46" t="s">
        <v>111</v>
      </c>
      <c r="F273" s="48">
        <v>442.61347999999998</v>
      </c>
      <c r="G273" s="44">
        <v>101.95</v>
      </c>
      <c r="H273" s="44">
        <v>3130.64</v>
      </c>
      <c r="I273" s="44">
        <v>0</v>
      </c>
      <c r="J273" s="41">
        <f t="shared" si="5"/>
        <v>3675.2034800000001</v>
      </c>
    </row>
    <row r="274" spans="2:10" s="27" customFormat="1" x14ac:dyDescent="0.2">
      <c r="B274" s="40" t="s">
        <v>195</v>
      </c>
      <c r="C274" s="55" t="s">
        <v>335</v>
      </c>
      <c r="D274" s="37" t="s">
        <v>227</v>
      </c>
      <c r="E274" s="46" t="s">
        <v>112</v>
      </c>
      <c r="F274" s="48">
        <v>0</v>
      </c>
      <c r="G274" s="44">
        <v>0</v>
      </c>
      <c r="H274" s="44">
        <v>974.91</v>
      </c>
      <c r="I274" s="44">
        <v>0</v>
      </c>
      <c r="J274" s="41">
        <f t="shared" si="5"/>
        <v>974.91</v>
      </c>
    </row>
    <row r="275" spans="2:10" s="27" customFormat="1" x14ac:dyDescent="0.2">
      <c r="B275" s="40" t="s">
        <v>195</v>
      </c>
      <c r="C275" s="55" t="s">
        <v>336</v>
      </c>
      <c r="D275" s="37" t="s">
        <v>227</v>
      </c>
      <c r="E275" s="46" t="s">
        <v>113</v>
      </c>
      <c r="F275" s="48">
        <v>155.29</v>
      </c>
      <c r="G275" s="44">
        <v>462.41</v>
      </c>
      <c r="H275" s="44">
        <v>582.58000000000004</v>
      </c>
      <c r="I275" s="44">
        <v>0</v>
      </c>
      <c r="J275" s="41">
        <f t="shared" si="5"/>
        <v>1200.2800000000002</v>
      </c>
    </row>
    <row r="276" spans="2:10" s="27" customFormat="1" x14ac:dyDescent="0.2">
      <c r="B276" s="40" t="s">
        <v>195</v>
      </c>
      <c r="C276" s="55" t="s">
        <v>337</v>
      </c>
      <c r="D276" s="37" t="s">
        <v>227</v>
      </c>
      <c r="E276" s="46" t="s">
        <v>114</v>
      </c>
      <c r="F276" s="48">
        <v>675.6</v>
      </c>
      <c r="G276" s="44">
        <v>561.35</v>
      </c>
      <c r="H276" s="44">
        <v>5031.8900000000003</v>
      </c>
      <c r="I276" s="44">
        <v>0</v>
      </c>
      <c r="J276" s="41">
        <f t="shared" si="5"/>
        <v>6268.84</v>
      </c>
    </row>
    <row r="277" spans="2:10" s="27" customFormat="1" x14ac:dyDescent="0.2">
      <c r="B277" s="40" t="s">
        <v>195</v>
      </c>
      <c r="C277" s="55" t="s">
        <v>339</v>
      </c>
      <c r="D277" s="37" t="s">
        <v>227</v>
      </c>
      <c r="E277" s="46" t="s">
        <v>116</v>
      </c>
      <c r="F277" s="48">
        <v>12.51</v>
      </c>
      <c r="G277" s="44">
        <v>57.55</v>
      </c>
      <c r="H277" s="44">
        <v>243.38</v>
      </c>
      <c r="I277" s="44">
        <v>0</v>
      </c>
      <c r="J277" s="41">
        <f t="shared" si="5"/>
        <v>313.44</v>
      </c>
    </row>
    <row r="278" spans="2:10" s="27" customFormat="1" x14ac:dyDescent="0.2">
      <c r="B278" s="40" t="s">
        <v>195</v>
      </c>
      <c r="C278" s="55" t="s">
        <v>340</v>
      </c>
      <c r="D278" s="37" t="s">
        <v>227</v>
      </c>
      <c r="E278" s="46" t="s">
        <v>117</v>
      </c>
      <c r="F278" s="48">
        <v>26.97</v>
      </c>
      <c r="G278" s="44">
        <v>71.27</v>
      </c>
      <c r="H278" s="44">
        <v>382</v>
      </c>
      <c r="I278" s="44">
        <v>0</v>
      </c>
      <c r="J278" s="41">
        <f t="shared" si="5"/>
        <v>480.24</v>
      </c>
    </row>
    <row r="279" spans="2:10" s="27" customFormat="1" x14ac:dyDescent="0.2">
      <c r="B279" s="40" t="s">
        <v>195</v>
      </c>
      <c r="C279" s="55" t="s">
        <v>341</v>
      </c>
      <c r="D279" s="37" t="s">
        <v>227</v>
      </c>
      <c r="E279" s="46" t="s">
        <v>118</v>
      </c>
      <c r="F279" s="48">
        <v>861.29239999999993</v>
      </c>
      <c r="G279" s="44">
        <v>90.99</v>
      </c>
      <c r="H279" s="44">
        <v>109.66571999999999</v>
      </c>
      <c r="I279" s="44">
        <v>0</v>
      </c>
      <c r="J279" s="41">
        <f t="shared" si="5"/>
        <v>1061.94812</v>
      </c>
    </row>
    <row r="280" spans="2:10" s="27" customFormat="1" x14ac:dyDescent="0.2">
      <c r="B280" s="40" t="s">
        <v>195</v>
      </c>
      <c r="C280" s="55" t="s">
        <v>342</v>
      </c>
      <c r="D280" s="37" t="s">
        <v>227</v>
      </c>
      <c r="E280" s="46" t="s">
        <v>119</v>
      </c>
      <c r="F280" s="48">
        <v>106.05</v>
      </c>
      <c r="G280" s="44">
        <v>151.04</v>
      </c>
      <c r="H280" s="44">
        <v>1239</v>
      </c>
      <c r="I280" s="44">
        <v>0</v>
      </c>
      <c r="J280" s="41">
        <f t="shared" si="5"/>
        <v>1496.09</v>
      </c>
    </row>
    <row r="281" spans="2:10" s="27" customFormat="1" x14ac:dyDescent="0.2">
      <c r="B281" s="40" t="s">
        <v>195</v>
      </c>
      <c r="C281" s="55" t="s">
        <v>343</v>
      </c>
      <c r="D281" s="37" t="s">
        <v>227</v>
      </c>
      <c r="E281" s="46" t="s">
        <v>120</v>
      </c>
      <c r="F281" s="48">
        <v>145.28</v>
      </c>
      <c r="G281" s="44">
        <v>426.11</v>
      </c>
      <c r="H281" s="44">
        <v>982.15</v>
      </c>
      <c r="I281" s="44">
        <v>0</v>
      </c>
      <c r="J281" s="41">
        <f t="shared" si="5"/>
        <v>1553.54</v>
      </c>
    </row>
    <row r="282" spans="2:10" s="27" customFormat="1" x14ac:dyDescent="0.2">
      <c r="B282" s="40" t="s">
        <v>195</v>
      </c>
      <c r="C282" s="55" t="s">
        <v>344</v>
      </c>
      <c r="D282" s="37" t="s">
        <v>227</v>
      </c>
      <c r="E282" s="46" t="s">
        <v>121</v>
      </c>
      <c r="F282" s="48">
        <v>2245.8155999999999</v>
      </c>
      <c r="G282" s="44">
        <v>3468.33</v>
      </c>
      <c r="H282" s="44">
        <v>12988.747280000001</v>
      </c>
      <c r="I282" s="44">
        <v>0</v>
      </c>
      <c r="J282" s="41">
        <f t="shared" si="5"/>
        <v>18702.892879999999</v>
      </c>
    </row>
    <row r="283" spans="2:10" s="27" customFormat="1" ht="16" thickBot="1" x14ac:dyDescent="0.25">
      <c r="B283" s="40" t="s">
        <v>195</v>
      </c>
      <c r="C283" s="55" t="s">
        <v>345</v>
      </c>
      <c r="D283" s="37" t="s">
        <v>228</v>
      </c>
      <c r="E283" s="46" t="s">
        <v>122</v>
      </c>
      <c r="F283" s="48">
        <v>21238.39</v>
      </c>
      <c r="G283" s="44">
        <v>12379.45</v>
      </c>
      <c r="H283" s="44">
        <v>5836.82</v>
      </c>
      <c r="I283" s="44">
        <v>0</v>
      </c>
      <c r="J283" s="41">
        <f t="shared" si="5"/>
        <v>39454.659999999996</v>
      </c>
    </row>
    <row r="284" spans="2:10" s="27" customFormat="1" ht="22" customHeight="1" thickBot="1" x14ac:dyDescent="0.25">
      <c r="B284" s="91" t="s">
        <v>26</v>
      </c>
      <c r="C284" s="97"/>
      <c r="D284" s="92"/>
      <c r="E284" s="93"/>
      <c r="F284" s="32">
        <f>SUBTOTAL(9,F13:F283)</f>
        <v>140405.15808999998</v>
      </c>
      <c r="G284" s="32">
        <f>SUBTOTAL(9,G13:G283)</f>
        <v>65326.58</v>
      </c>
      <c r="H284" s="32">
        <f>SUBTOTAL(9,H13:H283)</f>
        <v>104517.51949000001</v>
      </c>
      <c r="I284" s="32">
        <f>SUBTOTAL(9,I13:I283)</f>
        <v>0</v>
      </c>
      <c r="J284" s="58">
        <f>SUBTOTAL(9,J13:J283)</f>
        <v>310249.25757999998</v>
      </c>
    </row>
    <row r="286" spans="2:10" x14ac:dyDescent="0.2">
      <c r="B286" s="21" t="s">
        <v>28</v>
      </c>
      <c r="C286" s="1"/>
      <c r="D286" s="1"/>
      <c r="E286" s="4"/>
      <c r="F286" s="4"/>
      <c r="G286" s="4"/>
      <c r="H286" s="4"/>
      <c r="I286" s="4"/>
    </row>
    <row r="287" spans="2:10" x14ac:dyDescent="0.2">
      <c r="B287" s="84" t="s">
        <v>221</v>
      </c>
      <c r="C287" s="84"/>
      <c r="D287" s="84"/>
      <c r="E287" s="84"/>
      <c r="F287" s="84"/>
      <c r="G287" s="84"/>
      <c r="H287" s="84"/>
      <c r="I287" s="84"/>
    </row>
    <row r="288" spans="2:10" x14ac:dyDescent="0.2">
      <c r="B288" s="84" t="s">
        <v>29</v>
      </c>
      <c r="C288" s="84"/>
      <c r="D288" s="84"/>
      <c r="E288" s="84"/>
      <c r="F288" s="84"/>
      <c r="G288" s="84"/>
      <c r="H288" s="84"/>
      <c r="I288" s="84"/>
    </row>
  </sheetData>
  <autoFilter ref="B12:AD283" xr:uid="{C1967E69-667A-3146-BC19-EA1DABD08A66}">
    <filterColumn colId="0">
      <filters>
        <filter val="Platino"/>
      </filters>
    </filterColumn>
  </autoFilter>
  <mergeCells count="13">
    <mergeCell ref="B287:I287"/>
    <mergeCell ref="B288:I288"/>
    <mergeCell ref="B284:E284"/>
    <mergeCell ref="B8:J8"/>
    <mergeCell ref="B9:J9"/>
    <mergeCell ref="B10:J10"/>
    <mergeCell ref="B11:J1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13:C283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998F-5EE6-754F-B4A4-E0D7EDB74569}">
  <sheetPr filterMode="1"/>
  <dimension ref="B1:AD29"/>
  <sheetViews>
    <sheetView showGridLines="0" zoomScale="130" zoomScaleNormal="130" workbookViewId="0">
      <pane ySplit="14" topLeftCell="A15" activePane="bottomLeft" state="frozen"/>
      <selection pane="bottomLeft" activeCell="F25" sqref="F25:I25"/>
    </sheetView>
  </sheetViews>
  <sheetFormatPr baseColWidth="10" defaultRowHeight="15" x14ac:dyDescent="0.2"/>
  <cols>
    <col min="1" max="1" width="1.83203125" style="1" customWidth="1"/>
    <col min="2" max="2" width="30.83203125" style="9" customWidth="1"/>
    <col min="3" max="3" width="15.83203125" style="9" customWidth="1"/>
    <col min="4" max="4" width="22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30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30" ht="16" customHeight="1" x14ac:dyDescent="0.2">
      <c r="B2" s="3"/>
      <c r="C2" s="3"/>
      <c r="D2" s="1"/>
      <c r="E2" s="1"/>
      <c r="F2" s="4"/>
      <c r="G2" s="4"/>
      <c r="H2" s="4"/>
      <c r="I2" s="4"/>
      <c r="J2" s="4"/>
    </row>
    <row r="3" spans="2:30" ht="8" customHeight="1" thickBot="1" x14ac:dyDescent="0.25">
      <c r="B3" s="3"/>
      <c r="C3" s="3"/>
      <c r="D3" s="1"/>
      <c r="E3" s="1"/>
      <c r="F3" s="4"/>
      <c r="G3" s="4"/>
      <c r="H3" s="4"/>
      <c r="I3" s="4"/>
      <c r="J3" s="4"/>
    </row>
    <row r="4" spans="2:30" ht="12" customHeight="1" x14ac:dyDescent="0.2">
      <c r="B4" s="88"/>
      <c r="C4" s="89"/>
      <c r="D4" s="89"/>
      <c r="E4" s="89"/>
      <c r="F4" s="89"/>
      <c r="G4" s="89"/>
      <c r="H4" s="89"/>
      <c r="I4" s="89"/>
      <c r="J4" s="90"/>
    </row>
    <row r="5" spans="2:30" ht="16" customHeight="1" x14ac:dyDescent="0.2">
      <c r="B5" s="75" t="s">
        <v>0</v>
      </c>
      <c r="C5" s="76"/>
      <c r="D5" s="76"/>
      <c r="E5" s="76"/>
      <c r="F5" s="76"/>
      <c r="G5" s="76"/>
      <c r="H5" s="76"/>
      <c r="I5" s="76"/>
      <c r="J5" s="77"/>
    </row>
    <row r="6" spans="2:30" ht="16" customHeight="1" x14ac:dyDescent="0.2">
      <c r="B6" s="75" t="s">
        <v>1</v>
      </c>
      <c r="C6" s="76"/>
      <c r="D6" s="76"/>
      <c r="E6" s="76"/>
      <c r="F6" s="76"/>
      <c r="G6" s="76"/>
      <c r="H6" s="76"/>
      <c r="I6" s="76"/>
      <c r="J6" s="77"/>
    </row>
    <row r="7" spans="2:30" ht="16" customHeight="1" x14ac:dyDescent="0.2">
      <c r="B7" s="75" t="s">
        <v>2</v>
      </c>
      <c r="C7" s="76"/>
      <c r="D7" s="76"/>
      <c r="E7" s="76"/>
      <c r="F7" s="76"/>
      <c r="G7" s="76"/>
      <c r="H7" s="76"/>
      <c r="I7" s="76"/>
      <c r="J7" s="77"/>
    </row>
    <row r="8" spans="2:30" ht="16" customHeight="1" x14ac:dyDescent="0.2">
      <c r="B8" s="75" t="s">
        <v>3</v>
      </c>
      <c r="C8" s="76"/>
      <c r="D8" s="76"/>
      <c r="E8" s="76"/>
      <c r="F8" s="76"/>
      <c r="G8" s="76"/>
      <c r="H8" s="76"/>
      <c r="I8" s="76"/>
      <c r="J8" s="77"/>
    </row>
    <row r="9" spans="2:30" x14ac:dyDescent="0.2">
      <c r="B9" s="78" t="s">
        <v>223</v>
      </c>
      <c r="C9" s="79"/>
      <c r="D9" s="79"/>
      <c r="E9" s="79"/>
      <c r="F9" s="79"/>
      <c r="G9" s="79"/>
      <c r="H9" s="79"/>
      <c r="I9" s="79"/>
      <c r="J9" s="80"/>
    </row>
    <row r="10" spans="2:30" x14ac:dyDescent="0.2">
      <c r="B10" s="98"/>
      <c r="C10" s="99"/>
      <c r="D10" s="99"/>
      <c r="E10" s="99"/>
      <c r="F10" s="99"/>
      <c r="G10" s="99"/>
      <c r="H10" s="99"/>
      <c r="I10" s="99"/>
      <c r="J10" s="100"/>
    </row>
    <row r="11" spans="2:30" ht="16" x14ac:dyDescent="0.2">
      <c r="B11" s="101" t="s">
        <v>222</v>
      </c>
      <c r="C11" s="102"/>
      <c r="D11" s="102"/>
      <c r="E11" s="102"/>
      <c r="F11" s="102"/>
      <c r="G11" s="102"/>
      <c r="H11" s="102"/>
      <c r="I11" s="102"/>
      <c r="J11" s="103"/>
    </row>
    <row r="12" spans="2:30" x14ac:dyDescent="0.2">
      <c r="B12" s="98"/>
      <c r="C12" s="99"/>
      <c r="D12" s="99"/>
      <c r="E12" s="99"/>
      <c r="F12" s="99"/>
      <c r="G12" s="99"/>
      <c r="H12" s="99"/>
      <c r="I12" s="99"/>
      <c r="J12" s="100"/>
    </row>
    <row r="13" spans="2:30" ht="27" customHeight="1" thickBot="1" x14ac:dyDescent="0.25">
      <c r="B13" s="104" t="s">
        <v>167</v>
      </c>
      <c r="C13" s="105"/>
      <c r="D13" s="105"/>
      <c r="E13" s="105"/>
      <c r="F13" s="105"/>
      <c r="G13" s="105"/>
      <c r="H13" s="105"/>
      <c r="I13" s="105"/>
      <c r="J13" s="106"/>
    </row>
    <row r="14" spans="2:30" s="2" customFormat="1" ht="33" customHeight="1" thickBot="1" x14ac:dyDescent="0.25">
      <c r="B14" s="22" t="s">
        <v>187</v>
      </c>
      <c r="C14" s="56" t="s">
        <v>12</v>
      </c>
      <c r="D14" s="23" t="s">
        <v>4</v>
      </c>
      <c r="E14" s="36" t="s">
        <v>5</v>
      </c>
      <c r="F14" s="26" t="s">
        <v>6</v>
      </c>
      <c r="G14" s="24" t="s">
        <v>7</v>
      </c>
      <c r="H14" s="24" t="s">
        <v>8</v>
      </c>
      <c r="I14" s="24" t="s">
        <v>9</v>
      </c>
      <c r="J14" s="57" t="s">
        <v>166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2:30" s="27" customFormat="1" hidden="1" x14ac:dyDescent="0.2">
      <c r="B15" s="40" t="s">
        <v>215</v>
      </c>
      <c r="C15" s="55" t="s">
        <v>246</v>
      </c>
      <c r="D15" s="37" t="s">
        <v>230</v>
      </c>
      <c r="E15" s="49" t="s">
        <v>169</v>
      </c>
      <c r="F15" s="47">
        <v>10082.82</v>
      </c>
      <c r="G15" s="38">
        <v>35870.31</v>
      </c>
      <c r="H15" s="38">
        <v>27167.03</v>
      </c>
      <c r="I15" s="38">
        <v>32055.079999999998</v>
      </c>
      <c r="J15" s="41">
        <f t="shared" ref="J15:J24" si="0">+SUM(F15:I15)</f>
        <v>105175.24</v>
      </c>
    </row>
    <row r="16" spans="2:30" s="27" customFormat="1" hidden="1" x14ac:dyDescent="0.2">
      <c r="B16" s="40" t="s">
        <v>215</v>
      </c>
      <c r="C16" s="55" t="s">
        <v>247</v>
      </c>
      <c r="D16" s="37" t="s">
        <v>230</v>
      </c>
      <c r="E16" s="49" t="s">
        <v>170</v>
      </c>
      <c r="F16" s="47">
        <v>11454.8</v>
      </c>
      <c r="G16" s="38">
        <v>0</v>
      </c>
      <c r="H16" s="38">
        <v>0</v>
      </c>
      <c r="I16" s="38">
        <v>0</v>
      </c>
      <c r="J16" s="41">
        <f t="shared" si="0"/>
        <v>11454.8</v>
      </c>
    </row>
    <row r="17" spans="2:10" s="27" customFormat="1" hidden="1" x14ac:dyDescent="0.2">
      <c r="B17" s="40" t="s">
        <v>215</v>
      </c>
      <c r="C17" s="55" t="s">
        <v>248</v>
      </c>
      <c r="D17" s="37" t="s">
        <v>230</v>
      </c>
      <c r="E17" s="49" t="s">
        <v>171</v>
      </c>
      <c r="F17" s="47">
        <v>5487.15</v>
      </c>
      <c r="G17" s="38">
        <v>0</v>
      </c>
      <c r="H17" s="38">
        <v>0</v>
      </c>
      <c r="I17" s="38">
        <v>0</v>
      </c>
      <c r="J17" s="41">
        <f t="shared" si="0"/>
        <v>5487.15</v>
      </c>
    </row>
    <row r="18" spans="2:10" s="27" customFormat="1" hidden="1" x14ac:dyDescent="0.2">
      <c r="B18" s="40" t="s">
        <v>215</v>
      </c>
      <c r="C18" s="55" t="s">
        <v>249</v>
      </c>
      <c r="D18" s="37" t="s">
        <v>230</v>
      </c>
      <c r="E18" s="49" t="s">
        <v>172</v>
      </c>
      <c r="F18" s="47">
        <v>38350.85</v>
      </c>
      <c r="G18" s="38">
        <v>0</v>
      </c>
      <c r="H18" s="38">
        <v>0</v>
      </c>
      <c r="I18" s="38">
        <v>162.83000000000001</v>
      </c>
      <c r="J18" s="41">
        <f t="shared" si="0"/>
        <v>38513.68</v>
      </c>
    </row>
    <row r="19" spans="2:10" s="27" customFormat="1" hidden="1" x14ac:dyDescent="0.2">
      <c r="B19" s="40" t="s">
        <v>215</v>
      </c>
      <c r="C19" s="55" t="s">
        <v>250</v>
      </c>
      <c r="D19" s="37" t="s">
        <v>21</v>
      </c>
      <c r="E19" s="49" t="s">
        <v>173</v>
      </c>
      <c r="F19" s="47">
        <v>24.4</v>
      </c>
      <c r="G19" s="38">
        <v>0</v>
      </c>
      <c r="H19" s="38">
        <v>0</v>
      </c>
      <c r="I19" s="38">
        <v>0</v>
      </c>
      <c r="J19" s="41">
        <f t="shared" si="0"/>
        <v>24.4</v>
      </c>
    </row>
    <row r="20" spans="2:10" s="27" customFormat="1" hidden="1" x14ac:dyDescent="0.2">
      <c r="B20" s="40" t="s">
        <v>215</v>
      </c>
      <c r="C20" s="55" t="s">
        <v>244</v>
      </c>
      <c r="D20" s="37" t="s">
        <v>21</v>
      </c>
      <c r="E20" s="49" t="s">
        <v>174</v>
      </c>
      <c r="F20" s="47">
        <v>659</v>
      </c>
      <c r="G20" s="38">
        <v>0</v>
      </c>
      <c r="H20" s="38">
        <v>0</v>
      </c>
      <c r="I20" s="38">
        <v>0</v>
      </c>
      <c r="J20" s="41">
        <f t="shared" si="0"/>
        <v>659</v>
      </c>
    </row>
    <row r="21" spans="2:10" s="27" customFormat="1" x14ac:dyDescent="0.2">
      <c r="B21" s="40" t="s">
        <v>216</v>
      </c>
      <c r="C21" s="55" t="s">
        <v>246</v>
      </c>
      <c r="D21" s="37" t="s">
        <v>230</v>
      </c>
      <c r="E21" s="49" t="s">
        <v>169</v>
      </c>
      <c r="F21" s="47">
        <v>35272.46</v>
      </c>
      <c r="G21" s="38">
        <v>29735.01</v>
      </c>
      <c r="H21" s="38">
        <v>46842.44</v>
      </c>
      <c r="I21" s="38">
        <v>24560.41</v>
      </c>
      <c r="J21" s="41">
        <f t="shared" si="0"/>
        <v>136410.32</v>
      </c>
    </row>
    <row r="22" spans="2:10" s="27" customFormat="1" x14ac:dyDescent="0.2">
      <c r="B22" s="40" t="s">
        <v>216</v>
      </c>
      <c r="C22" s="55" t="s">
        <v>248</v>
      </c>
      <c r="D22" s="37" t="s">
        <v>230</v>
      </c>
      <c r="E22" s="49" t="s">
        <v>171</v>
      </c>
      <c r="F22" s="47">
        <v>183.32</v>
      </c>
      <c r="G22" s="38">
        <v>1296.83</v>
      </c>
      <c r="H22" s="38">
        <v>790.86</v>
      </c>
      <c r="I22" s="38">
        <v>0</v>
      </c>
      <c r="J22" s="41">
        <f t="shared" si="0"/>
        <v>2271.0099999999998</v>
      </c>
    </row>
    <row r="23" spans="2:10" s="27" customFormat="1" x14ac:dyDescent="0.2">
      <c r="B23" s="40" t="s">
        <v>216</v>
      </c>
      <c r="C23" s="55" t="s">
        <v>249</v>
      </c>
      <c r="D23" s="37" t="s">
        <v>230</v>
      </c>
      <c r="E23" s="49" t="s">
        <v>172</v>
      </c>
      <c r="F23" s="47">
        <v>3435.5</v>
      </c>
      <c r="G23" s="38">
        <v>593.20999999999992</v>
      </c>
      <c r="H23" s="38">
        <v>3947.04</v>
      </c>
      <c r="I23" s="38">
        <v>19362.39</v>
      </c>
      <c r="J23" s="41">
        <f t="shared" si="0"/>
        <v>27338.14</v>
      </c>
    </row>
    <row r="24" spans="2:10" s="27" customFormat="1" ht="16" thickBot="1" x14ac:dyDescent="0.25">
      <c r="B24" s="40" t="s">
        <v>216</v>
      </c>
      <c r="C24" s="55" t="s">
        <v>250</v>
      </c>
      <c r="D24" s="37" t="s">
        <v>21</v>
      </c>
      <c r="E24" s="49" t="s">
        <v>173</v>
      </c>
      <c r="F24" s="47">
        <v>1058.1599999999999</v>
      </c>
      <c r="G24" s="38">
        <v>604.1</v>
      </c>
      <c r="H24" s="38">
        <v>873.42</v>
      </c>
      <c r="I24" s="38">
        <v>118.63</v>
      </c>
      <c r="J24" s="41">
        <f t="shared" si="0"/>
        <v>2654.31</v>
      </c>
    </row>
    <row r="25" spans="2:10" s="27" customFormat="1" ht="22" customHeight="1" thickBot="1" x14ac:dyDescent="0.25">
      <c r="B25" s="91" t="s">
        <v>26</v>
      </c>
      <c r="C25" s="97"/>
      <c r="D25" s="92"/>
      <c r="E25" s="93"/>
      <c r="F25" s="32">
        <f>SUBTOTAL(9,F15:F24)</f>
        <v>39949.440000000002</v>
      </c>
      <c r="G25" s="33">
        <f>SUBTOTAL(9,G15:G24)</f>
        <v>32229.149999999994</v>
      </c>
      <c r="H25" s="33">
        <f>SUBTOTAL(9,H15:H24)</f>
        <v>52453.760000000002</v>
      </c>
      <c r="I25" s="33">
        <f>SUBTOTAL(9,I15:I24)</f>
        <v>44041.43</v>
      </c>
      <c r="J25" s="20">
        <f>SUBTOTAL(9,J15:J24)</f>
        <v>168673.78000000003</v>
      </c>
    </row>
    <row r="27" spans="2:10" x14ac:dyDescent="0.2">
      <c r="B27" s="21" t="s">
        <v>28</v>
      </c>
      <c r="C27" s="1"/>
      <c r="D27" s="1"/>
      <c r="E27" s="4"/>
      <c r="F27" s="4"/>
      <c r="G27" s="4"/>
      <c r="H27" s="4"/>
      <c r="I27" s="4"/>
    </row>
    <row r="28" spans="2:10" x14ac:dyDescent="0.2">
      <c r="B28" s="84" t="s">
        <v>221</v>
      </c>
      <c r="C28" s="84"/>
      <c r="D28" s="84"/>
      <c r="E28" s="84"/>
      <c r="F28" s="84"/>
      <c r="G28" s="84"/>
      <c r="H28" s="84"/>
      <c r="I28" s="84"/>
    </row>
    <row r="29" spans="2:10" x14ac:dyDescent="0.2">
      <c r="B29" s="84" t="s">
        <v>29</v>
      </c>
      <c r="C29" s="84"/>
      <c r="D29" s="84"/>
      <c r="E29" s="84"/>
      <c r="F29" s="84"/>
      <c r="G29" s="84"/>
      <c r="H29" s="84"/>
      <c r="I29" s="84"/>
    </row>
  </sheetData>
  <autoFilter ref="B14:AD24" xr:uid="{C1967E69-667A-3146-BC19-EA1DABD08A66}">
    <filterColumn colId="0">
      <filters>
        <filter val="Esmeraldas talladas"/>
      </filters>
    </filterColumn>
  </autoFilter>
  <mergeCells count="13">
    <mergeCell ref="B28:I28"/>
    <mergeCell ref="B29:I29"/>
    <mergeCell ref="B25:E25"/>
    <mergeCell ref="B10:J10"/>
    <mergeCell ref="B11:J11"/>
    <mergeCell ref="B12:J12"/>
    <mergeCell ref="B13:J13"/>
    <mergeCell ref="B9:J9"/>
    <mergeCell ref="B4:J4"/>
    <mergeCell ref="B5:J5"/>
    <mergeCell ref="B6:J6"/>
    <mergeCell ref="B7:J7"/>
    <mergeCell ref="B8:J8"/>
  </mergeCells>
  <pageMargins left="0.7" right="0.7" top="0.75" bottom="0.75" header="0.3" footer="0.3"/>
  <pageSetup paperSize="9" orientation="portrait" horizontalDpi="0" verticalDpi="0"/>
  <ignoredErrors>
    <ignoredError sqref="C15:C2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2601-92B9-ED4F-BC6A-39F32D2B1C4C}">
  <dimension ref="B1:I24"/>
  <sheetViews>
    <sheetView showGridLines="0" zoomScale="140" zoomScaleNormal="140" workbookViewId="0">
      <pane ySplit="12" topLeftCell="A13" activePane="bottomLeft" state="frozen"/>
      <selection pane="bottomLeft" activeCell="B11" sqref="B11:I11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23.33203125" style="10" customWidth="1"/>
    <col min="4" max="4" width="26.8320312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88"/>
      <c r="C2" s="89"/>
      <c r="D2" s="89"/>
      <c r="E2" s="89"/>
      <c r="F2" s="89"/>
      <c r="G2" s="89"/>
      <c r="H2" s="89"/>
      <c r="I2" s="90"/>
    </row>
    <row r="3" spans="2:9" ht="16" customHeight="1" x14ac:dyDescent="0.2">
      <c r="B3" s="75" t="s">
        <v>0</v>
      </c>
      <c r="C3" s="76"/>
      <c r="D3" s="76"/>
      <c r="E3" s="76"/>
      <c r="F3" s="76"/>
      <c r="G3" s="76"/>
      <c r="H3" s="76"/>
      <c r="I3" s="77"/>
    </row>
    <row r="4" spans="2:9" ht="16" customHeight="1" x14ac:dyDescent="0.2">
      <c r="B4" s="75" t="s">
        <v>1</v>
      </c>
      <c r="C4" s="76"/>
      <c r="D4" s="76"/>
      <c r="E4" s="76"/>
      <c r="F4" s="76"/>
      <c r="G4" s="76"/>
      <c r="H4" s="76"/>
      <c r="I4" s="77"/>
    </row>
    <row r="5" spans="2:9" ht="16" customHeight="1" x14ac:dyDescent="0.2">
      <c r="B5" s="75" t="s">
        <v>2</v>
      </c>
      <c r="C5" s="76"/>
      <c r="D5" s="76"/>
      <c r="E5" s="76"/>
      <c r="F5" s="76"/>
      <c r="G5" s="76"/>
      <c r="H5" s="76"/>
      <c r="I5" s="77"/>
    </row>
    <row r="6" spans="2:9" ht="16" customHeight="1" x14ac:dyDescent="0.2">
      <c r="B6" s="75" t="s">
        <v>3</v>
      </c>
      <c r="C6" s="76"/>
      <c r="D6" s="76"/>
      <c r="E6" s="76"/>
      <c r="F6" s="76"/>
      <c r="G6" s="76"/>
      <c r="H6" s="76"/>
      <c r="I6" s="77"/>
    </row>
    <row r="7" spans="2:9" x14ac:dyDescent="0.2">
      <c r="B7" s="78" t="s">
        <v>223</v>
      </c>
      <c r="C7" s="79"/>
      <c r="D7" s="79"/>
      <c r="E7" s="79"/>
      <c r="F7" s="79"/>
      <c r="G7" s="79"/>
      <c r="H7" s="79"/>
      <c r="I7" s="80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3" customHeight="1" x14ac:dyDescent="0.2">
      <c r="B9" s="70" t="s">
        <v>222</v>
      </c>
      <c r="C9" s="71"/>
      <c r="D9" s="71"/>
      <c r="E9" s="71"/>
      <c r="F9" s="71"/>
      <c r="G9" s="71"/>
      <c r="H9" s="71"/>
      <c r="I9" s="72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94" t="s">
        <v>175</v>
      </c>
      <c r="C11" s="95"/>
      <c r="D11" s="95"/>
      <c r="E11" s="95"/>
      <c r="F11" s="95"/>
      <c r="G11" s="95"/>
      <c r="H11" s="95"/>
      <c r="I11" s="96"/>
    </row>
    <row r="12" spans="2:9" s="2" customFormat="1" ht="33" customHeight="1" thickBot="1" x14ac:dyDescent="0.25">
      <c r="B12" s="22" t="s">
        <v>12</v>
      </c>
      <c r="C12" s="23" t="s">
        <v>4</v>
      </c>
      <c r="D12" s="36" t="s">
        <v>5</v>
      </c>
      <c r="E12" s="26" t="s">
        <v>6</v>
      </c>
      <c r="F12" s="24" t="s">
        <v>7</v>
      </c>
      <c r="G12" s="24" t="s">
        <v>8</v>
      </c>
      <c r="H12" s="24" t="s">
        <v>9</v>
      </c>
      <c r="I12" s="25" t="s">
        <v>10</v>
      </c>
    </row>
    <row r="13" spans="2:9" x14ac:dyDescent="0.2">
      <c r="B13" s="40" t="s">
        <v>239</v>
      </c>
      <c r="C13" s="37" t="s">
        <v>230</v>
      </c>
      <c r="D13" s="49" t="s">
        <v>176</v>
      </c>
      <c r="E13" s="47">
        <v>895.12</v>
      </c>
      <c r="F13" s="38">
        <v>897.04</v>
      </c>
      <c r="G13" s="38">
        <v>334.03</v>
      </c>
      <c r="H13" s="38">
        <v>0</v>
      </c>
      <c r="I13" s="41">
        <f t="shared" ref="I13:I19" si="0">+SUM(E13:H13)</f>
        <v>2126.1899999999996</v>
      </c>
    </row>
    <row r="14" spans="2:9" x14ac:dyDescent="0.2">
      <c r="B14" s="40" t="s">
        <v>240</v>
      </c>
      <c r="C14" s="37" t="s">
        <v>230</v>
      </c>
      <c r="D14" s="49" t="s">
        <v>14</v>
      </c>
      <c r="E14" s="47">
        <v>53146.03</v>
      </c>
      <c r="F14" s="38">
        <v>39326.800000000003</v>
      </c>
      <c r="G14" s="38">
        <v>34931.870000000003</v>
      </c>
      <c r="H14" s="38">
        <v>34931.870000000003</v>
      </c>
      <c r="I14" s="41">
        <f t="shared" si="0"/>
        <v>162336.57</v>
      </c>
    </row>
    <row r="15" spans="2:9" x14ac:dyDescent="0.2">
      <c r="B15" s="40" t="s">
        <v>241</v>
      </c>
      <c r="C15" s="37" t="s">
        <v>19</v>
      </c>
      <c r="D15" s="49" t="s">
        <v>177</v>
      </c>
      <c r="E15" s="47">
        <v>120</v>
      </c>
      <c r="F15" s="38">
        <v>0</v>
      </c>
      <c r="G15" s="38">
        <v>100</v>
      </c>
      <c r="H15" s="38">
        <v>100</v>
      </c>
      <c r="I15" s="41">
        <f t="shared" si="0"/>
        <v>320</v>
      </c>
    </row>
    <row r="16" spans="2:9" x14ac:dyDescent="0.2">
      <c r="B16" s="40" t="s">
        <v>242</v>
      </c>
      <c r="C16" s="37" t="s">
        <v>231</v>
      </c>
      <c r="D16" s="49" t="s">
        <v>232</v>
      </c>
      <c r="E16" s="47">
        <v>0</v>
      </c>
      <c r="F16" s="38">
        <v>0</v>
      </c>
      <c r="G16" s="38">
        <v>0</v>
      </c>
      <c r="H16" s="38">
        <v>10</v>
      </c>
      <c r="I16" s="41">
        <f t="shared" si="0"/>
        <v>10</v>
      </c>
    </row>
    <row r="17" spans="2:9" x14ac:dyDescent="0.2">
      <c r="B17" s="40" t="s">
        <v>243</v>
      </c>
      <c r="C17" s="37" t="s">
        <v>228</v>
      </c>
      <c r="D17" s="49" t="s">
        <v>30</v>
      </c>
      <c r="E17" s="47">
        <v>27233</v>
      </c>
      <c r="F17" s="38">
        <v>0</v>
      </c>
      <c r="G17" s="38">
        <v>0</v>
      </c>
      <c r="H17" s="38">
        <v>0</v>
      </c>
      <c r="I17" s="41">
        <f t="shared" si="0"/>
        <v>27233</v>
      </c>
    </row>
    <row r="18" spans="2:9" x14ac:dyDescent="0.2">
      <c r="B18" s="40" t="s">
        <v>244</v>
      </c>
      <c r="C18" s="37" t="s">
        <v>21</v>
      </c>
      <c r="D18" s="49" t="s">
        <v>174</v>
      </c>
      <c r="E18" s="47">
        <v>90219.45</v>
      </c>
      <c r="F18" s="38">
        <v>87171.91</v>
      </c>
      <c r="G18" s="38">
        <v>0</v>
      </c>
      <c r="H18" s="38">
        <v>127983.63</v>
      </c>
      <c r="I18" s="41">
        <f t="shared" si="0"/>
        <v>305374.99</v>
      </c>
    </row>
    <row r="19" spans="2:9" ht="16" thickBot="1" x14ac:dyDescent="0.25">
      <c r="B19" s="40" t="s">
        <v>245</v>
      </c>
      <c r="C19" s="37" t="s">
        <v>22</v>
      </c>
      <c r="D19" s="49" t="s">
        <v>178</v>
      </c>
      <c r="E19" s="47">
        <v>15</v>
      </c>
      <c r="F19" s="38">
        <v>25</v>
      </c>
      <c r="G19" s="38">
        <v>20</v>
      </c>
      <c r="H19" s="38">
        <v>20</v>
      </c>
      <c r="I19" s="41">
        <f t="shared" si="0"/>
        <v>80</v>
      </c>
    </row>
    <row r="20" spans="2:9" ht="22" customHeight="1" thickBot="1" x14ac:dyDescent="0.25">
      <c r="B20" s="91" t="s">
        <v>26</v>
      </c>
      <c r="C20" s="92"/>
      <c r="D20" s="93"/>
      <c r="E20" s="32">
        <f>SUBTOTAL(9,E13:E19)</f>
        <v>171628.59999999998</v>
      </c>
      <c r="F20" s="33">
        <f>SUBTOTAL(9,F13:F19)</f>
        <v>127420.75</v>
      </c>
      <c r="G20" s="33">
        <f>SUBTOTAL(9,G13:G19)</f>
        <v>35385.9</v>
      </c>
      <c r="H20" s="33">
        <f>SUBTOTAL(9,H13:H19)</f>
        <v>163045.5</v>
      </c>
      <c r="I20" s="20">
        <f>SUBTOTAL(9,I13:I19)</f>
        <v>497480.75</v>
      </c>
    </row>
    <row r="22" spans="2:9" x14ac:dyDescent="0.2">
      <c r="B22" s="21" t="s">
        <v>28</v>
      </c>
      <c r="C22" s="1"/>
      <c r="D22" s="1"/>
      <c r="E22" s="4"/>
      <c r="F22" s="4"/>
      <c r="G22" s="4"/>
      <c r="H22" s="4"/>
      <c r="I22" s="4"/>
    </row>
    <row r="23" spans="2:9" x14ac:dyDescent="0.2">
      <c r="B23" s="84" t="s">
        <v>221</v>
      </c>
      <c r="C23" s="84"/>
      <c r="D23" s="84"/>
      <c r="E23" s="84"/>
      <c r="F23" s="84"/>
      <c r="G23" s="84"/>
      <c r="H23" s="84"/>
      <c r="I23" s="84"/>
    </row>
    <row r="24" spans="2:9" x14ac:dyDescent="0.2">
      <c r="B24" s="84" t="s">
        <v>29</v>
      </c>
      <c r="C24" s="84"/>
      <c r="D24" s="84"/>
      <c r="E24" s="84"/>
      <c r="F24" s="84"/>
      <c r="G24" s="84"/>
      <c r="H24" s="84"/>
      <c r="I24" s="84"/>
    </row>
  </sheetData>
  <autoFilter ref="B12:I19" xr:uid="{5F207CD9-012A-7542-9AB5-E7D065F38F70}"/>
  <mergeCells count="11">
    <mergeCell ref="B23:I23"/>
    <mergeCell ref="B24:I24"/>
    <mergeCell ref="B9:I9"/>
    <mergeCell ref="B11:I11"/>
    <mergeCell ref="B20:D20"/>
    <mergeCell ref="B7:I7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orientation="portrait" horizontalDpi="0" verticalDpi="0"/>
  <ignoredErrors>
    <ignoredError sqref="B13:B1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2DA2-1B1E-844F-AA4A-4BC2507D977B}">
  <dimension ref="B1:I23"/>
  <sheetViews>
    <sheetView showGridLines="0" zoomScale="140" zoomScaleNormal="140" workbookViewId="0">
      <pane ySplit="12" topLeftCell="A13" activePane="bottomLeft" state="frozen"/>
      <selection pane="bottomLeft" activeCell="E19" sqref="E19:H19"/>
    </sheetView>
  </sheetViews>
  <sheetFormatPr baseColWidth="10" defaultRowHeight="15" x14ac:dyDescent="0.2"/>
  <cols>
    <col min="1" max="1" width="1.83203125" style="1" customWidth="1"/>
    <col min="2" max="2" width="14.83203125" style="9" customWidth="1"/>
    <col min="3" max="3" width="18.83203125" style="10" customWidth="1"/>
    <col min="4" max="4" width="30.83203125" style="10" customWidth="1"/>
    <col min="5" max="9" width="17.83203125" style="8" customWidth="1"/>
    <col min="10" max="16384" width="10.83203125" style="1"/>
  </cols>
  <sheetData>
    <row r="1" spans="2:9" ht="8" customHeight="1" thickBot="1" x14ac:dyDescent="0.25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88"/>
      <c r="C2" s="89"/>
      <c r="D2" s="89"/>
      <c r="E2" s="89"/>
      <c r="F2" s="89"/>
      <c r="G2" s="89"/>
      <c r="H2" s="89"/>
      <c r="I2" s="90"/>
    </row>
    <row r="3" spans="2:9" ht="16" customHeight="1" x14ac:dyDescent="0.2">
      <c r="B3" s="75" t="s">
        <v>0</v>
      </c>
      <c r="C3" s="76"/>
      <c r="D3" s="76"/>
      <c r="E3" s="76"/>
      <c r="F3" s="76"/>
      <c r="G3" s="76"/>
      <c r="H3" s="76"/>
      <c r="I3" s="77"/>
    </row>
    <row r="4" spans="2:9" ht="16" customHeight="1" x14ac:dyDescent="0.2">
      <c r="B4" s="75" t="s">
        <v>1</v>
      </c>
      <c r="C4" s="76"/>
      <c r="D4" s="76"/>
      <c r="E4" s="76"/>
      <c r="F4" s="76"/>
      <c r="G4" s="76"/>
      <c r="H4" s="76"/>
      <c r="I4" s="77"/>
    </row>
    <row r="5" spans="2:9" ht="16" customHeight="1" x14ac:dyDescent="0.2">
      <c r="B5" s="75" t="s">
        <v>2</v>
      </c>
      <c r="C5" s="76"/>
      <c r="D5" s="76"/>
      <c r="E5" s="76"/>
      <c r="F5" s="76"/>
      <c r="G5" s="76"/>
      <c r="H5" s="76"/>
      <c r="I5" s="77"/>
    </row>
    <row r="6" spans="2:9" ht="16" customHeight="1" x14ac:dyDescent="0.2">
      <c r="B6" s="75" t="s">
        <v>3</v>
      </c>
      <c r="C6" s="76"/>
      <c r="D6" s="76"/>
      <c r="E6" s="76"/>
      <c r="F6" s="76"/>
      <c r="G6" s="76"/>
      <c r="H6" s="76"/>
      <c r="I6" s="77"/>
    </row>
    <row r="7" spans="2:9" x14ac:dyDescent="0.2">
      <c r="B7" s="78" t="s">
        <v>223</v>
      </c>
      <c r="C7" s="79"/>
      <c r="D7" s="79"/>
      <c r="E7" s="79"/>
      <c r="F7" s="79"/>
      <c r="G7" s="79"/>
      <c r="H7" s="79"/>
      <c r="I7" s="80"/>
    </row>
    <row r="8" spans="2:9" x14ac:dyDescent="0.2">
      <c r="B8" s="5"/>
      <c r="C8" s="1"/>
      <c r="D8" s="1"/>
      <c r="E8" s="4"/>
      <c r="F8" s="4"/>
      <c r="G8" s="4"/>
      <c r="H8" s="4"/>
      <c r="I8" s="6"/>
    </row>
    <row r="9" spans="2:9" ht="31" customHeight="1" x14ac:dyDescent="0.2">
      <c r="B9" s="70" t="s">
        <v>222</v>
      </c>
      <c r="C9" s="71"/>
      <c r="D9" s="71"/>
      <c r="E9" s="71"/>
      <c r="F9" s="71"/>
      <c r="G9" s="71"/>
      <c r="H9" s="71"/>
      <c r="I9" s="72"/>
    </row>
    <row r="10" spans="2:9" x14ac:dyDescent="0.2">
      <c r="B10" s="5"/>
      <c r="C10" s="1"/>
      <c r="D10" s="1"/>
      <c r="E10" s="4"/>
      <c r="F10" s="4"/>
      <c r="G10" s="4"/>
      <c r="H10" s="4"/>
      <c r="I10" s="6"/>
    </row>
    <row r="11" spans="2:9" ht="27" customHeight="1" thickBot="1" x14ac:dyDescent="0.25">
      <c r="B11" s="94" t="s">
        <v>179</v>
      </c>
      <c r="C11" s="95"/>
      <c r="D11" s="95"/>
      <c r="E11" s="95"/>
      <c r="F11" s="95"/>
      <c r="G11" s="95"/>
      <c r="H11" s="95"/>
      <c r="I11" s="96"/>
    </row>
    <row r="12" spans="2:9" s="2" customFormat="1" ht="33" customHeight="1" thickBot="1" x14ac:dyDescent="0.25">
      <c r="B12" s="22" t="s">
        <v>12</v>
      </c>
      <c r="C12" s="23" t="s">
        <v>4</v>
      </c>
      <c r="D12" s="36" t="s">
        <v>5</v>
      </c>
      <c r="E12" s="31" t="s">
        <v>6</v>
      </c>
      <c r="F12" s="30" t="s">
        <v>7</v>
      </c>
      <c r="G12" s="30" t="s">
        <v>8</v>
      </c>
      <c r="H12" s="30" t="s">
        <v>9</v>
      </c>
      <c r="I12" s="39" t="s">
        <v>10</v>
      </c>
    </row>
    <row r="13" spans="2:9" x14ac:dyDescent="0.2">
      <c r="B13" s="50" t="s">
        <v>236</v>
      </c>
      <c r="C13" s="37" t="s">
        <v>21</v>
      </c>
      <c r="D13" s="49" t="s">
        <v>233</v>
      </c>
      <c r="E13" s="45">
        <v>0</v>
      </c>
      <c r="F13" s="38">
        <v>0</v>
      </c>
      <c r="G13" s="38">
        <v>0</v>
      </c>
      <c r="H13" s="38"/>
      <c r="I13" s="41">
        <f>+SUM(E13:H13)</f>
        <v>0</v>
      </c>
    </row>
    <row r="14" spans="2:9" x14ac:dyDescent="0.2">
      <c r="B14" s="50" t="s">
        <v>237</v>
      </c>
      <c r="C14" s="37" t="s">
        <v>21</v>
      </c>
      <c r="D14" s="49" t="s">
        <v>180</v>
      </c>
      <c r="E14" s="45">
        <v>83215</v>
      </c>
      <c r="F14" s="38">
        <v>90018</v>
      </c>
      <c r="G14" s="38">
        <v>91257</v>
      </c>
      <c r="H14" s="38">
        <v>94798</v>
      </c>
      <c r="I14" s="41">
        <f t="shared" ref="I14:I18" si="0">+SUM(E14:H14)</f>
        <v>359288</v>
      </c>
    </row>
    <row r="15" spans="2:9" x14ac:dyDescent="0.2">
      <c r="B15" s="50" t="s">
        <v>238</v>
      </c>
      <c r="C15" s="37" t="s">
        <v>21</v>
      </c>
      <c r="D15" s="49" t="s">
        <v>234</v>
      </c>
      <c r="E15" s="45">
        <v>0</v>
      </c>
      <c r="F15" s="38">
        <v>9216.2199999999993</v>
      </c>
      <c r="G15" s="38">
        <v>10576.49</v>
      </c>
      <c r="H15" s="38">
        <v>0</v>
      </c>
      <c r="I15" s="41">
        <f t="shared" si="0"/>
        <v>19792.71</v>
      </c>
    </row>
    <row r="16" spans="2:9" x14ac:dyDescent="0.2">
      <c r="B16" s="52"/>
      <c r="C16" s="51"/>
      <c r="D16" s="49"/>
      <c r="E16" s="45"/>
      <c r="F16" s="38"/>
      <c r="G16" s="38"/>
      <c r="H16" s="38"/>
      <c r="I16" s="41">
        <f t="shared" si="0"/>
        <v>0</v>
      </c>
    </row>
    <row r="17" spans="2:9" x14ac:dyDescent="0.2">
      <c r="B17" s="52"/>
      <c r="C17" s="51"/>
      <c r="D17" s="49"/>
      <c r="E17" s="45"/>
      <c r="F17" s="38"/>
      <c r="G17" s="38"/>
      <c r="H17" s="38"/>
      <c r="I17" s="41">
        <f t="shared" si="0"/>
        <v>0</v>
      </c>
    </row>
    <row r="18" spans="2:9" ht="16" thickBot="1" x14ac:dyDescent="0.25">
      <c r="B18" s="52"/>
      <c r="C18" s="51"/>
      <c r="D18" s="49"/>
      <c r="E18" s="45"/>
      <c r="F18" s="38"/>
      <c r="G18" s="38"/>
      <c r="H18" s="38"/>
      <c r="I18" s="41">
        <f t="shared" si="0"/>
        <v>0</v>
      </c>
    </row>
    <row r="19" spans="2:9" ht="22" customHeight="1" thickBot="1" x14ac:dyDescent="0.25">
      <c r="B19" s="91" t="s">
        <v>26</v>
      </c>
      <c r="C19" s="92"/>
      <c r="D19" s="93"/>
      <c r="E19" s="34">
        <f>SUBTOTAL(9,E13:E18)</f>
        <v>83215</v>
      </c>
      <c r="F19" s="33">
        <f>SUBTOTAL(9,F13:F18)</f>
        <v>99234.22</v>
      </c>
      <c r="G19" s="33">
        <f>SUBTOTAL(9,G13:G18)</f>
        <v>101833.49</v>
      </c>
      <c r="H19" s="33">
        <f>SUBTOTAL(9,H13:H18)</f>
        <v>94798</v>
      </c>
      <c r="I19" s="20">
        <f>SUBTOTAL(9,I13:I18)</f>
        <v>379080.71</v>
      </c>
    </row>
    <row r="21" spans="2:9" x14ac:dyDescent="0.2">
      <c r="B21" s="21" t="s">
        <v>28</v>
      </c>
      <c r="C21" s="1"/>
      <c r="D21" s="1"/>
      <c r="E21" s="4"/>
      <c r="F21" s="4"/>
      <c r="G21" s="4"/>
      <c r="H21" s="4"/>
      <c r="I21" s="4"/>
    </row>
    <row r="22" spans="2:9" x14ac:dyDescent="0.2">
      <c r="B22" s="84" t="s">
        <v>221</v>
      </c>
      <c r="C22" s="84"/>
      <c r="D22" s="84"/>
      <c r="E22" s="84"/>
      <c r="F22" s="84"/>
      <c r="G22" s="84"/>
      <c r="H22" s="84"/>
      <c r="I22" s="84"/>
    </row>
    <row r="23" spans="2:9" x14ac:dyDescent="0.2">
      <c r="B23" s="84" t="s">
        <v>29</v>
      </c>
      <c r="C23" s="84"/>
      <c r="D23" s="84"/>
      <c r="E23" s="84"/>
      <c r="F23" s="84"/>
      <c r="G23" s="84"/>
      <c r="H23" s="84"/>
      <c r="I23" s="84"/>
    </row>
  </sheetData>
  <autoFilter ref="B12:I18" xr:uid="{5F207CD9-012A-7542-9AB5-E7D065F38F70}"/>
  <mergeCells count="11">
    <mergeCell ref="B22:I22"/>
    <mergeCell ref="B23:I23"/>
    <mergeCell ref="B9:I9"/>
    <mergeCell ref="B11:I11"/>
    <mergeCell ref="B19:D19"/>
    <mergeCell ref="B7:I7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orientation="portrait" horizontalDpi="0" verticalDpi="0"/>
  <ignoredErrors>
    <ignoredError sqref="B13:B15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4121-8050-3849-A059-5B791A51FB5A}">
  <sheetPr filterMode="1"/>
  <dimension ref="B1:AD28"/>
  <sheetViews>
    <sheetView showGridLines="0" zoomScale="130" zoomScaleNormal="130" workbookViewId="0">
      <pane ySplit="12" topLeftCell="A13" activePane="bottomLeft" state="frozen"/>
      <selection pane="bottomLeft" activeCell="F24" sqref="F24:I24"/>
    </sheetView>
  </sheetViews>
  <sheetFormatPr baseColWidth="10" defaultRowHeight="15" x14ac:dyDescent="0.2"/>
  <cols>
    <col min="1" max="1" width="1.83203125" style="1" customWidth="1"/>
    <col min="2" max="2" width="25.83203125" style="9" customWidth="1"/>
    <col min="3" max="3" width="15.83203125" style="9" customWidth="1"/>
    <col min="4" max="4" width="18.83203125" style="10" customWidth="1"/>
    <col min="5" max="5" width="24.6640625" style="10" customWidth="1"/>
    <col min="6" max="10" width="17.83203125" style="8" customWidth="1"/>
    <col min="11" max="30" width="15.83203125" style="27" customWidth="1"/>
    <col min="31" max="35" width="15.83203125" style="1" customWidth="1"/>
    <col min="36" max="16384" width="10.83203125" style="1"/>
  </cols>
  <sheetData>
    <row r="1" spans="2:30" ht="8" customHeight="1" thickBot="1" x14ac:dyDescent="0.25">
      <c r="B1" s="3"/>
      <c r="C1" s="3"/>
      <c r="D1" s="1"/>
      <c r="E1" s="1"/>
      <c r="F1" s="4"/>
      <c r="G1" s="4"/>
      <c r="H1" s="4"/>
      <c r="I1" s="4"/>
      <c r="J1" s="4"/>
    </row>
    <row r="2" spans="2:30" ht="12" customHeight="1" x14ac:dyDescent="0.2">
      <c r="B2" s="88"/>
      <c r="C2" s="89"/>
      <c r="D2" s="89"/>
      <c r="E2" s="89"/>
      <c r="F2" s="89"/>
      <c r="G2" s="89"/>
      <c r="H2" s="89"/>
      <c r="I2" s="89"/>
      <c r="J2" s="90"/>
    </row>
    <row r="3" spans="2:30" ht="16" customHeight="1" x14ac:dyDescent="0.2">
      <c r="B3" s="75" t="s">
        <v>0</v>
      </c>
      <c r="C3" s="76"/>
      <c r="D3" s="76"/>
      <c r="E3" s="76"/>
      <c r="F3" s="76"/>
      <c r="G3" s="76"/>
      <c r="H3" s="76"/>
      <c r="I3" s="76"/>
      <c r="J3" s="77"/>
    </row>
    <row r="4" spans="2:30" ht="16" customHeight="1" x14ac:dyDescent="0.2">
      <c r="B4" s="75" t="s">
        <v>1</v>
      </c>
      <c r="C4" s="76"/>
      <c r="D4" s="76"/>
      <c r="E4" s="76"/>
      <c r="F4" s="76"/>
      <c r="G4" s="76"/>
      <c r="H4" s="76"/>
      <c r="I4" s="76"/>
      <c r="J4" s="77"/>
    </row>
    <row r="5" spans="2:30" ht="16" customHeight="1" x14ac:dyDescent="0.2">
      <c r="B5" s="75" t="s">
        <v>2</v>
      </c>
      <c r="C5" s="76"/>
      <c r="D5" s="76"/>
      <c r="E5" s="76"/>
      <c r="F5" s="76"/>
      <c r="G5" s="76"/>
      <c r="H5" s="76"/>
      <c r="I5" s="76"/>
      <c r="J5" s="77"/>
    </row>
    <row r="6" spans="2:30" ht="16" customHeight="1" x14ac:dyDescent="0.2">
      <c r="B6" s="75" t="s">
        <v>3</v>
      </c>
      <c r="C6" s="76"/>
      <c r="D6" s="76"/>
      <c r="E6" s="76"/>
      <c r="F6" s="76"/>
      <c r="G6" s="76"/>
      <c r="H6" s="76"/>
      <c r="I6" s="76"/>
      <c r="J6" s="77"/>
    </row>
    <row r="7" spans="2:30" x14ac:dyDescent="0.2">
      <c r="B7" s="78" t="s">
        <v>223</v>
      </c>
      <c r="C7" s="79"/>
      <c r="D7" s="79"/>
      <c r="E7" s="79"/>
      <c r="F7" s="79"/>
      <c r="G7" s="79"/>
      <c r="H7" s="79"/>
      <c r="I7" s="79"/>
      <c r="J7" s="80"/>
    </row>
    <row r="8" spans="2:30" x14ac:dyDescent="0.2">
      <c r="B8" s="98"/>
      <c r="C8" s="99"/>
      <c r="D8" s="99"/>
      <c r="E8" s="99"/>
      <c r="F8" s="99"/>
      <c r="G8" s="99"/>
      <c r="H8" s="99"/>
      <c r="I8" s="99"/>
      <c r="J8" s="100"/>
    </row>
    <row r="9" spans="2:30" ht="16" x14ac:dyDescent="0.2">
      <c r="B9" s="101" t="s">
        <v>222</v>
      </c>
      <c r="C9" s="102"/>
      <c r="D9" s="102"/>
      <c r="E9" s="102"/>
      <c r="F9" s="102"/>
      <c r="G9" s="102"/>
      <c r="H9" s="102"/>
      <c r="I9" s="102"/>
      <c r="J9" s="103"/>
    </row>
    <row r="10" spans="2:30" x14ac:dyDescent="0.2">
      <c r="B10" s="98"/>
      <c r="C10" s="99"/>
      <c r="D10" s="99"/>
      <c r="E10" s="99"/>
      <c r="F10" s="99"/>
      <c r="G10" s="99"/>
      <c r="H10" s="99"/>
      <c r="I10" s="99"/>
      <c r="J10" s="100"/>
    </row>
    <row r="11" spans="2:30" ht="27" customHeight="1" thickBot="1" x14ac:dyDescent="0.25">
      <c r="B11" s="104" t="s">
        <v>219</v>
      </c>
      <c r="C11" s="105"/>
      <c r="D11" s="105"/>
      <c r="E11" s="105"/>
      <c r="F11" s="105"/>
      <c r="G11" s="105"/>
      <c r="H11" s="105"/>
      <c r="I11" s="105"/>
      <c r="J11" s="106"/>
    </row>
    <row r="12" spans="2:30" s="2" customFormat="1" ht="33" customHeight="1" x14ac:dyDescent="0.2">
      <c r="B12" s="59" t="s">
        <v>187</v>
      </c>
      <c r="C12" s="60" t="s">
        <v>12</v>
      </c>
      <c r="D12" s="61" t="s">
        <v>4</v>
      </c>
      <c r="E12" s="62" t="s">
        <v>5</v>
      </c>
      <c r="F12" s="63" t="s">
        <v>6</v>
      </c>
      <c r="G12" s="64" t="s">
        <v>7</v>
      </c>
      <c r="H12" s="64" t="s">
        <v>8</v>
      </c>
      <c r="I12" s="64" t="s">
        <v>9</v>
      </c>
      <c r="J12" s="65" t="s">
        <v>166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2:30" s="27" customFormat="1" hidden="1" x14ac:dyDescent="0.2">
      <c r="B13" s="40" t="s">
        <v>217</v>
      </c>
      <c r="C13" s="55">
        <v>15362</v>
      </c>
      <c r="D13" s="37" t="s">
        <v>17</v>
      </c>
      <c r="E13" s="49" t="s">
        <v>13</v>
      </c>
      <c r="F13" s="47">
        <v>0</v>
      </c>
      <c r="G13" s="38">
        <v>766</v>
      </c>
      <c r="H13" s="38">
        <v>4331.91</v>
      </c>
      <c r="I13" s="38">
        <v>0</v>
      </c>
      <c r="J13" s="41">
        <f>+SUM(F13:I13)</f>
        <v>5097.91</v>
      </c>
    </row>
    <row r="14" spans="2:30" s="27" customFormat="1" hidden="1" x14ac:dyDescent="0.2">
      <c r="B14" s="40" t="s">
        <v>217</v>
      </c>
      <c r="C14" s="55">
        <v>15646</v>
      </c>
      <c r="D14" s="37" t="s">
        <v>17</v>
      </c>
      <c r="E14" s="49" t="s">
        <v>15</v>
      </c>
      <c r="F14" s="47">
        <v>0</v>
      </c>
      <c r="G14" s="38">
        <v>0</v>
      </c>
      <c r="H14" s="38">
        <v>38</v>
      </c>
      <c r="I14" s="38">
        <v>0</v>
      </c>
      <c r="J14" s="41">
        <f t="shared" ref="J14:J18" si="0">+SUM(F14:I14)</f>
        <v>38</v>
      </c>
    </row>
    <row r="15" spans="2:30" s="27" customFormat="1" hidden="1" x14ac:dyDescent="0.2">
      <c r="B15" s="40" t="s">
        <v>217</v>
      </c>
      <c r="C15" s="55">
        <v>15759</v>
      </c>
      <c r="D15" s="37" t="s">
        <v>17</v>
      </c>
      <c r="E15" s="49" t="s">
        <v>16</v>
      </c>
      <c r="F15" s="47">
        <v>0</v>
      </c>
      <c r="G15" s="38">
        <v>0</v>
      </c>
      <c r="H15" s="38">
        <v>1797.63</v>
      </c>
      <c r="I15" s="38">
        <v>0</v>
      </c>
      <c r="J15" s="41">
        <f t="shared" si="0"/>
        <v>1797.63</v>
      </c>
    </row>
    <row r="16" spans="2:30" s="27" customFormat="1" hidden="1" x14ac:dyDescent="0.2">
      <c r="B16" s="40" t="s">
        <v>217</v>
      </c>
      <c r="C16" s="55">
        <v>41016</v>
      </c>
      <c r="D16" s="37" t="s">
        <v>125</v>
      </c>
      <c r="E16" s="49" t="s">
        <v>126</v>
      </c>
      <c r="F16" s="47">
        <v>5139</v>
      </c>
      <c r="G16" s="38">
        <v>0</v>
      </c>
      <c r="H16" s="38">
        <v>6129</v>
      </c>
      <c r="I16" s="38">
        <v>0</v>
      </c>
      <c r="J16" s="41">
        <f t="shared" si="0"/>
        <v>11268</v>
      </c>
    </row>
    <row r="17" spans="2:10" s="27" customFormat="1" hidden="1" x14ac:dyDescent="0.2">
      <c r="B17" s="40" t="s">
        <v>217</v>
      </c>
      <c r="C17" s="55">
        <v>41518</v>
      </c>
      <c r="D17" s="37" t="s">
        <v>125</v>
      </c>
      <c r="E17" s="49" t="s">
        <v>181</v>
      </c>
      <c r="F17" s="47">
        <v>57</v>
      </c>
      <c r="G17" s="38">
        <v>120</v>
      </c>
      <c r="H17" s="38">
        <v>120</v>
      </c>
      <c r="I17" s="38">
        <v>0</v>
      </c>
      <c r="J17" s="41">
        <f t="shared" si="0"/>
        <v>297</v>
      </c>
    </row>
    <row r="18" spans="2:10" s="27" customFormat="1" hidden="1" x14ac:dyDescent="0.2">
      <c r="B18" s="40" t="s">
        <v>217</v>
      </c>
      <c r="C18" s="55">
        <v>54720</v>
      </c>
      <c r="D18" s="37" t="s">
        <v>24</v>
      </c>
      <c r="E18" s="49" t="s">
        <v>23</v>
      </c>
      <c r="F18" s="47">
        <v>0</v>
      </c>
      <c r="G18" s="38">
        <v>5860</v>
      </c>
      <c r="H18" s="38">
        <v>11320.4</v>
      </c>
      <c r="I18" s="38">
        <v>5787.6</v>
      </c>
      <c r="J18" s="41">
        <f t="shared" si="0"/>
        <v>22968</v>
      </c>
    </row>
    <row r="19" spans="2:10" s="27" customFormat="1" x14ac:dyDescent="0.2">
      <c r="B19" s="40" t="s">
        <v>212</v>
      </c>
      <c r="C19" s="55">
        <v>44847</v>
      </c>
      <c r="D19" s="37" t="s">
        <v>22</v>
      </c>
      <c r="E19" s="49" t="s">
        <v>182</v>
      </c>
      <c r="F19" s="47">
        <v>0</v>
      </c>
      <c r="G19" s="38">
        <v>0</v>
      </c>
      <c r="H19" s="38">
        <v>0</v>
      </c>
      <c r="I19" s="38">
        <v>700</v>
      </c>
      <c r="J19" s="41">
        <f t="shared" ref="J19:J23" si="1">+SUM(F19:I19)</f>
        <v>700</v>
      </c>
    </row>
    <row r="20" spans="2:10" s="27" customFormat="1" x14ac:dyDescent="0.2">
      <c r="B20" s="40" t="s">
        <v>212</v>
      </c>
      <c r="C20" s="55">
        <v>68147</v>
      </c>
      <c r="D20" s="37" t="s">
        <v>25</v>
      </c>
      <c r="E20" s="49" t="s">
        <v>235</v>
      </c>
      <c r="F20" s="47">
        <v>0</v>
      </c>
      <c r="G20" s="38">
        <v>70</v>
      </c>
      <c r="H20" s="38">
        <v>0</v>
      </c>
      <c r="I20" s="38">
        <v>0</v>
      </c>
      <c r="J20" s="41">
        <f t="shared" si="1"/>
        <v>70</v>
      </c>
    </row>
    <row r="21" spans="2:10" s="27" customFormat="1" x14ac:dyDescent="0.2">
      <c r="B21" s="40" t="s">
        <v>212</v>
      </c>
      <c r="C21" s="55">
        <v>68418</v>
      </c>
      <c r="D21" s="37" t="s">
        <v>25</v>
      </c>
      <c r="E21" s="49" t="s">
        <v>183</v>
      </c>
      <c r="F21" s="47">
        <v>0</v>
      </c>
      <c r="G21" s="38">
        <v>48342.5</v>
      </c>
      <c r="H21" s="38">
        <v>72592.679999999993</v>
      </c>
      <c r="I21" s="38">
        <v>65401.33</v>
      </c>
      <c r="J21" s="41">
        <f t="shared" si="1"/>
        <v>186336.51</v>
      </c>
    </row>
    <row r="22" spans="2:10" s="27" customFormat="1" x14ac:dyDescent="0.2">
      <c r="B22" s="40" t="s">
        <v>212</v>
      </c>
      <c r="C22" s="55">
        <v>68872</v>
      </c>
      <c r="D22" s="37" t="s">
        <v>25</v>
      </c>
      <c r="E22" s="49" t="s">
        <v>184</v>
      </c>
      <c r="F22" s="47">
        <v>0</v>
      </c>
      <c r="G22" s="38">
        <v>2348.9899999999998</v>
      </c>
      <c r="H22" s="38">
        <v>6745.75</v>
      </c>
      <c r="I22" s="38">
        <v>5270.42</v>
      </c>
      <c r="J22" s="41">
        <f t="shared" si="1"/>
        <v>14365.16</v>
      </c>
    </row>
    <row r="23" spans="2:10" s="27" customFormat="1" ht="16" thickBot="1" x14ac:dyDescent="0.25">
      <c r="B23" s="40" t="s">
        <v>212</v>
      </c>
      <c r="C23" s="55">
        <v>68895</v>
      </c>
      <c r="D23" s="37" t="s">
        <v>25</v>
      </c>
      <c r="E23" s="49" t="s">
        <v>185</v>
      </c>
      <c r="F23" s="47">
        <v>0</v>
      </c>
      <c r="G23" s="38">
        <v>4893.7299999999996</v>
      </c>
      <c r="H23" s="38">
        <v>40056.949999999997</v>
      </c>
      <c r="I23" s="38">
        <v>37122.089999999997</v>
      </c>
      <c r="J23" s="41">
        <f t="shared" si="1"/>
        <v>82072.76999999999</v>
      </c>
    </row>
    <row r="24" spans="2:10" s="27" customFormat="1" ht="22" customHeight="1" thickBot="1" x14ac:dyDescent="0.25">
      <c r="B24" s="91" t="s">
        <v>26</v>
      </c>
      <c r="C24" s="97"/>
      <c r="D24" s="92"/>
      <c r="E24" s="93"/>
      <c r="F24" s="32">
        <f>SUBTOTAL(9,F13:F23)</f>
        <v>0</v>
      </c>
      <c r="G24" s="33">
        <f>SUBTOTAL(9,G13:G23)</f>
        <v>55655.22</v>
      </c>
      <c r="H24" s="33">
        <f>SUBTOTAL(9,H13:H23)</f>
        <v>119395.37999999999</v>
      </c>
      <c r="I24" s="33">
        <f>SUBTOTAL(9,I13:I23)</f>
        <v>108493.84</v>
      </c>
      <c r="J24" s="20">
        <f>SUBTOTAL(9,J13:J23)</f>
        <v>283544.44</v>
      </c>
    </row>
    <row r="26" spans="2:10" x14ac:dyDescent="0.2">
      <c r="B26" s="21" t="s">
        <v>28</v>
      </c>
      <c r="C26" s="1"/>
      <c r="D26" s="1"/>
      <c r="E26" s="4"/>
      <c r="F26" s="4"/>
      <c r="G26" s="4"/>
      <c r="H26" s="4"/>
      <c r="I26" s="4"/>
    </row>
    <row r="27" spans="2:10" x14ac:dyDescent="0.2">
      <c r="B27" s="84" t="s">
        <v>221</v>
      </c>
      <c r="C27" s="84"/>
      <c r="D27" s="84"/>
      <c r="E27" s="84"/>
      <c r="F27" s="84"/>
      <c r="G27" s="84"/>
      <c r="H27" s="84"/>
      <c r="I27" s="84"/>
    </row>
    <row r="28" spans="2:10" x14ac:dyDescent="0.2">
      <c r="B28" s="84" t="s">
        <v>29</v>
      </c>
      <c r="C28" s="84"/>
      <c r="D28" s="84"/>
      <c r="E28" s="84"/>
      <c r="F28" s="84"/>
      <c r="G28" s="84"/>
      <c r="H28" s="84"/>
      <c r="I28" s="84"/>
    </row>
  </sheetData>
  <autoFilter ref="B12:AD23" xr:uid="{C1967E69-667A-3146-BC19-EA1DABD08A66}">
    <filterColumn colId="0">
      <filters>
        <filter val="Yeso"/>
      </filters>
    </filterColumn>
  </autoFilter>
  <mergeCells count="13">
    <mergeCell ref="B27:I27"/>
    <mergeCell ref="B28:I28"/>
    <mergeCell ref="B7:J7"/>
    <mergeCell ref="B2:J2"/>
    <mergeCell ref="B3:J3"/>
    <mergeCell ref="B4:J4"/>
    <mergeCell ref="B5:J5"/>
    <mergeCell ref="B6:J6"/>
    <mergeCell ref="B24:E24"/>
    <mergeCell ref="B8:J8"/>
    <mergeCell ref="B9:J9"/>
    <mergeCell ref="B10:J10"/>
    <mergeCell ref="B11:J1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NIQUEL</vt:lpstr>
      <vt:lpstr>METALES PRECIOSOS</vt:lpstr>
      <vt:lpstr>ESMERALDAS</vt:lpstr>
      <vt:lpstr>HIERRO</vt:lpstr>
      <vt:lpstr>SAL</vt:lpstr>
      <vt:lpstr>AZUFRE YESO ROCA FOSFORICA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2023-03-22T21:29:48Z</cp:lastPrinted>
  <dcterms:created xsi:type="dcterms:W3CDTF">2023-03-15T14:49:00Z</dcterms:created>
  <dcterms:modified xsi:type="dcterms:W3CDTF">2023-05-11T17:08:29Z</dcterms:modified>
</cp:coreProperties>
</file>